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0044" activeTab="0"/>
  </bookViews>
  <sheets>
    <sheet name="理论及实验工作量计算表" sheetId="1" r:id="rId1"/>
    <sheet name="实践环节工作量计算表" sheetId="2" r:id="rId2"/>
    <sheet name="教师统计表" sheetId="3" r:id="rId3"/>
  </sheets>
  <definedNames>
    <definedName name="_xlnm.Print_Titles" localSheetId="2">'教师统计表'!$1:$2</definedName>
  </definedNames>
  <calcPr fullCalcOnLoad="1"/>
</workbook>
</file>

<file path=xl/comments1.xml><?xml version="1.0" encoding="utf-8"?>
<comments xmlns="http://schemas.openxmlformats.org/spreadsheetml/2006/main">
  <authors>
    <author>杜文军</author>
    <author>微软用户</author>
  </authors>
  <commentList>
    <comment ref="N2" authorId="0">
      <text>
        <r>
          <rPr>
            <sz val="9"/>
            <rFont val="宋体"/>
            <family val="0"/>
          </rPr>
          <t xml:space="preserve">课程类型系数K1：一般课程1.0，普通教育体育类课程0.9，艺术类专业课0.7，艺术类小课0.5。
</t>
        </r>
      </text>
    </comment>
    <comment ref="O2" authorId="1">
      <text>
        <r>
          <rPr>
            <sz val="9"/>
            <rFont val="宋体"/>
            <family val="0"/>
          </rPr>
          <t xml:space="preserve">体育、外语公共课，原单班按照单班记，原合班的，合班视上课人数确定，多于75人计3合班（系数1.4），50至74人计2合班（系数1.3）。
</t>
        </r>
      </text>
    </comment>
    <comment ref="P2" authorId="0">
      <text>
        <r>
          <rPr>
            <sz val="9"/>
            <rFont val="宋体"/>
            <family val="0"/>
          </rPr>
          <t>理论学时=总学时-实验学时-上机学时-其它学时</t>
        </r>
      </text>
    </comment>
    <comment ref="Q2" authorId="0">
      <text>
        <r>
          <rPr>
            <sz val="9"/>
            <rFont val="宋体"/>
            <family val="0"/>
          </rPr>
          <t xml:space="preserve">理论教学工作量L＝P×K1×K2×K3
P —课程计划学时数
K1—课程类型系数
K2—合班系数
K3—教学状态系数
课程类型系数K1：一般课程1.0，普通教育体育类课程0.9，艺术类专业课0.7，艺术类小课0.5。
（2）合班系数K2：单班1.0，双班1.3，三班及三班以上1.4。
</t>
        </r>
      </text>
    </comment>
    <comment ref="R2" authorId="0">
      <text>
        <r>
          <rPr>
            <sz val="9"/>
            <rFont val="宋体"/>
            <family val="0"/>
          </rPr>
          <t>1、读取系统导出的教学任务数据
2、包括课程内实验和单独开设的实验课</t>
        </r>
      </text>
    </comment>
    <comment ref="S2" authorId="1">
      <text>
        <r>
          <rPr>
            <sz val="9"/>
            <rFont val="宋体"/>
            <family val="0"/>
          </rPr>
          <t>当1个行政班实验分班数大于2个班组时（即&gt;＝2个班组），须时提供教务处同意分班组审批意见和实验课程表（具体实验安排表）</t>
        </r>
      </text>
    </comment>
    <comment ref="T2" authorId="0">
      <text>
        <r>
          <rPr>
            <sz val="9"/>
            <rFont val="宋体"/>
            <family val="0"/>
          </rPr>
          <t xml:space="preserve">实验教学工作量S1＝P×N×K4×K5
P —实验学时数
N —实验分班数
K4—实验课系数
K5—教学状态系数
</t>
        </r>
      </text>
    </comment>
  </commentList>
</comments>
</file>

<file path=xl/comments2.xml><?xml version="1.0" encoding="utf-8"?>
<comments xmlns="http://schemas.openxmlformats.org/spreadsheetml/2006/main">
  <authors>
    <author>杜文军</author>
  </authors>
  <commentList>
    <comment ref="C2" authorId="0">
      <text>
        <r>
          <rPr>
            <sz val="9"/>
            <rFont val="宋体"/>
            <family val="0"/>
          </rPr>
          <t>1、实习工作量S2（含认识实习、生产实习、实训、教育实习、毕业实习等教学实习） 
2、指导课程论文（设计）、毕业论文（设计）、计划内社会实践工作量（S3）</t>
        </r>
      </text>
    </comment>
    <comment ref="K2" authorId="0">
      <text>
        <r>
          <rPr>
            <sz val="9"/>
            <rFont val="宋体"/>
            <family val="0"/>
          </rPr>
          <t xml:space="preserve">
</t>
        </r>
      </text>
    </comment>
    <comment ref="L2" authorId="0">
      <text>
        <r>
          <rPr>
            <sz val="9"/>
            <rFont val="宋体"/>
            <family val="0"/>
          </rPr>
          <t xml:space="preserve">
</t>
        </r>
      </text>
    </comment>
    <comment ref="O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<sst xmlns="http://schemas.openxmlformats.org/spreadsheetml/2006/main" count="1091" uniqueCount="306">
  <si>
    <t>机电学院2017-2018学年第二学期教学工作量（理论及实验）计算表</t>
  </si>
  <si>
    <t>序号</t>
  </si>
  <si>
    <t>学年学期</t>
  </si>
  <si>
    <t>课程</t>
  </si>
  <si>
    <t>总
学时</t>
  </si>
  <si>
    <t>讲授
学时</t>
  </si>
  <si>
    <r>
      <t>实验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实践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 xml:space="preserve">
学时</t>
    </r>
  </si>
  <si>
    <t>上机
学时</t>
  </si>
  <si>
    <t>其它
学时</t>
  </si>
  <si>
    <t>任课
教师
一</t>
  </si>
  <si>
    <t>任课
教师
二</t>
  </si>
  <si>
    <t>合班信息</t>
  </si>
  <si>
    <t xml:space="preserve">班数
</t>
  </si>
  <si>
    <t>承担单位</t>
  </si>
  <si>
    <r>
      <t>k1(</t>
    </r>
    <r>
      <rPr>
        <b/>
        <sz val="12"/>
        <rFont val="宋体"/>
        <family val="0"/>
      </rPr>
      <t>课程系数</t>
    </r>
    <r>
      <rPr>
        <b/>
        <sz val="12"/>
        <rFont val="Arial"/>
        <family val="2"/>
      </rPr>
      <t>)</t>
    </r>
  </si>
  <si>
    <t>k2（合班系数）</t>
  </si>
  <si>
    <r>
      <t>P1(</t>
    </r>
    <r>
      <rPr>
        <b/>
        <sz val="12"/>
        <rFont val="宋体"/>
        <family val="0"/>
      </rPr>
      <t>理论学时</t>
    </r>
    <r>
      <rPr>
        <b/>
        <sz val="12"/>
        <rFont val="Arial"/>
        <family val="2"/>
      </rPr>
      <t>)</t>
    </r>
  </si>
  <si>
    <t>L(理论工作量)</t>
  </si>
  <si>
    <t>P2(实验学时)</t>
  </si>
  <si>
    <t>N(实验分班数)</t>
  </si>
  <si>
    <t>S1（实验工作量）</t>
  </si>
  <si>
    <t>合计</t>
  </si>
  <si>
    <t>备注</t>
  </si>
  <si>
    <t>2017-2018-2</t>
  </si>
  <si>
    <r>
      <t>[S205202]</t>
    </r>
    <r>
      <rPr>
        <sz val="10"/>
        <rFont val="宋体"/>
        <family val="0"/>
      </rPr>
      <t>工业工程与人因工程学实验</t>
    </r>
  </si>
  <si>
    <t>张慧明</t>
  </si>
  <si>
    <t>工业20161班工业20162班</t>
  </si>
  <si>
    <t>工业工程</t>
  </si>
  <si>
    <t>[S205282]计算机辅助设计与分析</t>
  </si>
  <si>
    <t>朱荣光</t>
  </si>
  <si>
    <t>机制20161班机制20162班</t>
  </si>
  <si>
    <t>机械系</t>
  </si>
  <si>
    <t>机制20163班机制20164班</t>
  </si>
  <si>
    <t>[S205817]电工学实验</t>
  </si>
  <si>
    <t>周伟绩</t>
  </si>
  <si>
    <t>化工20161班化工20162班化工20163班</t>
  </si>
  <si>
    <t>电气系</t>
  </si>
  <si>
    <t>材料20161班材料20162班</t>
  </si>
  <si>
    <t>[S305817]电工学实验</t>
  </si>
  <si>
    <t>聂晶</t>
  </si>
  <si>
    <t>制药20161班</t>
  </si>
  <si>
    <t>[YB09280]三维工程图实训</t>
  </si>
  <si>
    <t>温宝琴</t>
  </si>
  <si>
    <t>机制20171班机制20172班</t>
  </si>
  <si>
    <t>机制20173班机制20174班</t>
  </si>
  <si>
    <t>[Z105013]管理信息系统</t>
  </si>
  <si>
    <t>宋海草</t>
  </si>
  <si>
    <t>工业20151班工业20152班</t>
  </si>
  <si>
    <t>[Z105015]人因工程学</t>
  </si>
  <si>
    <t>李玉林</t>
  </si>
  <si>
    <t>[Z105018]设施规划与物流分析</t>
  </si>
  <si>
    <t>李成松</t>
  </si>
  <si>
    <t>[Z105024]电工学(二)</t>
  </si>
  <si>
    <t>李亚萍</t>
  </si>
  <si>
    <t>农机20161班农机20162班</t>
  </si>
  <si>
    <t>[Z105026]机械设计基础(一)</t>
  </si>
  <si>
    <t>葛建兵</t>
  </si>
  <si>
    <t>[Z105031]农业机械学</t>
  </si>
  <si>
    <t>江英兰</t>
  </si>
  <si>
    <t>[0410029]坎杂[教授]</t>
  </si>
  <si>
    <t>农机20152班</t>
  </si>
  <si>
    <t>农机系</t>
  </si>
  <si>
    <t>王吉奎</t>
  </si>
  <si>
    <t>农机20151班</t>
  </si>
  <si>
    <t>[Z105032]农业机械化生产学</t>
  </si>
  <si>
    <t>付威</t>
  </si>
  <si>
    <t>农机20151班农机20152班</t>
  </si>
  <si>
    <t>[Z105040]电机学(二)</t>
  </si>
  <si>
    <t>李阳</t>
  </si>
  <si>
    <t>电气20151班电气20152班</t>
  </si>
  <si>
    <t>电气20153班电气20154班电气20155班（定向）</t>
  </si>
  <si>
    <t>[Z105041]电力系统分析(一)</t>
  </si>
  <si>
    <t>胡春玲</t>
  </si>
  <si>
    <t>[Z105047]电工学(二)</t>
  </si>
  <si>
    <t>郭天圣</t>
  </si>
  <si>
    <t>[Z105053]机械工程控制基础</t>
  </si>
  <si>
    <t>夏博</t>
  </si>
  <si>
    <t>张立新</t>
  </si>
  <si>
    <t>机制20151班机制20152班</t>
  </si>
  <si>
    <t>曾海峰</t>
  </si>
  <si>
    <t>机制20153班机制20154班机制20155班（定向）</t>
  </si>
  <si>
    <t>[Z105055]机械制造工艺学</t>
  </si>
  <si>
    <t>葛云</t>
  </si>
  <si>
    <t>胡雪</t>
  </si>
  <si>
    <t>[0410106]葛云[副教授]</t>
  </si>
  <si>
    <t>[Z105063]机械制造基础</t>
  </si>
  <si>
    <t>胡蓉</t>
  </si>
  <si>
    <t>[Z105221]机械工程控制基础</t>
  </si>
  <si>
    <t>[Z105222]机电一体化系统设计</t>
  </si>
  <si>
    <t>冯静安</t>
  </si>
  <si>
    <t>[Z105236]电力电子技术</t>
  </si>
  <si>
    <t>龚立娇</t>
  </si>
  <si>
    <t>[Z105250]运筹学（一）</t>
  </si>
  <si>
    <t>[Z105251]生产计划与控制</t>
  </si>
  <si>
    <t>[Z105253]质量管理与认证</t>
  </si>
  <si>
    <t>欧亚明</t>
  </si>
  <si>
    <t>[Z105268]电路（二）</t>
  </si>
  <si>
    <t>蔡新红</t>
  </si>
  <si>
    <t>电气20161班电气20162班</t>
  </si>
  <si>
    <t>电气20163班电气20164班</t>
  </si>
  <si>
    <t>[Z105269]模拟电子电路</t>
  </si>
  <si>
    <t>任玲</t>
  </si>
  <si>
    <t>[Z105289]机械制造基础（二）</t>
  </si>
  <si>
    <t>魏敏</t>
  </si>
  <si>
    <t>[Z105290]机械原理</t>
  </si>
  <si>
    <t>马蓉</t>
  </si>
  <si>
    <t>[Z205063]机械制造基础</t>
  </si>
  <si>
    <t>王晓东</t>
  </si>
  <si>
    <t>[Z205234]工程制图</t>
  </si>
  <si>
    <t>袁昌富</t>
  </si>
  <si>
    <t>[Z205238]单片机原理及应用</t>
  </si>
  <si>
    <t>张晓海</t>
  </si>
  <si>
    <t>[Z205239]传感器原理与应用</t>
  </si>
  <si>
    <t>刘晨</t>
  </si>
  <si>
    <t>李江全</t>
  </si>
  <si>
    <t>[Z205259]财务与成本管理</t>
  </si>
  <si>
    <t>实验中心</t>
  </si>
  <si>
    <t>[Z205285]机械优化设计</t>
  </si>
  <si>
    <t>马本学</t>
  </si>
  <si>
    <t>[Z205309]机械制造基础(二)</t>
  </si>
  <si>
    <t>[Z205802]电工学</t>
  </si>
  <si>
    <t>给排20161班给排20162班</t>
  </si>
  <si>
    <t>[Z205816]电工学基础</t>
  </si>
  <si>
    <t>张宁</t>
  </si>
  <si>
    <t>[Z302910]畜牧机械</t>
  </si>
  <si>
    <t>蒙贺伟</t>
  </si>
  <si>
    <t>动科20151班动科20152班</t>
  </si>
  <si>
    <t>动科20153班</t>
  </si>
  <si>
    <t>[Z305074]安全工程</t>
  </si>
  <si>
    <t>[Z305084]先进制造系统</t>
  </si>
  <si>
    <t>[Z305090]农业物料学</t>
  </si>
  <si>
    <t>[Z305092]计算机控制技术</t>
  </si>
  <si>
    <t>[Z305094]数字图像处理</t>
  </si>
  <si>
    <t>李景彬</t>
  </si>
  <si>
    <t>学院</t>
  </si>
  <si>
    <t>[Z305099]试验设计与分析</t>
  </si>
  <si>
    <t>赵永满</t>
  </si>
  <si>
    <t>[Z305100]专业外语</t>
  </si>
  <si>
    <t>姚雪东</t>
  </si>
  <si>
    <t>[Z305101]农业系统工程</t>
  </si>
  <si>
    <t>王丽红</t>
  </si>
  <si>
    <t>[0410119]付威[副教授]</t>
  </si>
  <si>
    <t>[Z305119]电气控制技术与PLC应用</t>
  </si>
  <si>
    <t>岑红蕾</t>
  </si>
  <si>
    <t>[Z305123]专业英语</t>
  </si>
  <si>
    <t>杨尚霖</t>
  </si>
  <si>
    <t>[Z305126]现代控制理论</t>
  </si>
  <si>
    <t>赵咪</t>
  </si>
  <si>
    <t>[Z305142]现代质量管理与控制</t>
  </si>
  <si>
    <t>王卫兵</t>
  </si>
  <si>
    <t>[Z305148]单片机原理及应用</t>
  </si>
  <si>
    <t>[Z305149]可编程控制技术</t>
  </si>
  <si>
    <t>[Z305150]试验设计与分析</t>
  </si>
  <si>
    <t>梅卫江</t>
  </si>
  <si>
    <t>[Z305155]机器人技术</t>
  </si>
  <si>
    <t>白丰</t>
  </si>
  <si>
    <t>李霞</t>
  </si>
  <si>
    <t>[Z305156]先进制造技术</t>
  </si>
  <si>
    <t>王磊</t>
  </si>
  <si>
    <t>李华</t>
  </si>
  <si>
    <t>[Z305231]液压与气动技术</t>
  </si>
  <si>
    <t>丛锦玲</t>
  </si>
  <si>
    <t>毕新胜</t>
  </si>
  <si>
    <t>[Z305240]高电压技术</t>
  </si>
  <si>
    <t>晁雪薇</t>
  </si>
  <si>
    <t>[Z305303]机械设备维修工程学</t>
  </si>
  <si>
    <t>[Z305305]汽车拖拉机概论</t>
  </si>
  <si>
    <t>胡斌</t>
  </si>
  <si>
    <t>[Z305802]电工学</t>
  </si>
  <si>
    <t>左静</t>
  </si>
  <si>
    <t>土木20161班土木20162班</t>
  </si>
  <si>
    <t>土木20163班土木20164班</t>
  </si>
  <si>
    <t>[Z305810]农业生产机械化</t>
  </si>
  <si>
    <t>[0410142]王丽红[教授]</t>
  </si>
  <si>
    <t>植保20151班植保20152班</t>
  </si>
  <si>
    <t>[Z305818]电工学基础</t>
  </si>
  <si>
    <t>[Z305819]农机概论</t>
  </si>
  <si>
    <t>农经20161班</t>
  </si>
  <si>
    <t>[ZB09006]电气工程导论</t>
  </si>
  <si>
    <t>电气20171班电气20172班电气20173班电气20174班</t>
  </si>
  <si>
    <t>[ZB09045]画法几何及机械制图（二）</t>
  </si>
  <si>
    <t>罗昕</t>
  </si>
  <si>
    <t>吴杰</t>
  </si>
  <si>
    <t>田学艳</t>
  </si>
  <si>
    <t>农机20171班农机20172班</t>
  </si>
  <si>
    <t>[ZB09249]工程制图A2</t>
  </si>
  <si>
    <t>张宏文</t>
  </si>
  <si>
    <t>工业20171班</t>
  </si>
  <si>
    <t>[ZB09267]电路（一）</t>
  </si>
  <si>
    <t>鲁敏</t>
  </si>
  <si>
    <t>电气20171班电气20172班</t>
  </si>
  <si>
    <t>电气20173班电气20174班</t>
  </si>
  <si>
    <t>[ZB09811]电路原理</t>
  </si>
  <si>
    <t>张岭</t>
  </si>
  <si>
    <t>电信20171班电信20172班</t>
  </si>
  <si>
    <t>[ZB09818]工程制图</t>
  </si>
  <si>
    <t>郑霞</t>
  </si>
  <si>
    <t>食工20171班食工20172班</t>
  </si>
  <si>
    <t>食工20173班食工20174班</t>
  </si>
  <si>
    <t>彭霞</t>
  </si>
  <si>
    <t>食质20171班食质20172班</t>
  </si>
  <si>
    <t>葡萄20171班</t>
  </si>
  <si>
    <t>[ZX09117]电气工程CAD</t>
  </si>
  <si>
    <t>机电学院2017-2018学年第二学期教学工作量（实践环节）计算表</t>
  </si>
  <si>
    <t>环节</t>
  </si>
  <si>
    <t>环节类别</t>
  </si>
  <si>
    <t>院(系)/部</t>
  </si>
  <si>
    <t>年级</t>
  </si>
  <si>
    <t>专业</t>
  </si>
  <si>
    <t>行政班级</t>
  </si>
  <si>
    <t>人数</t>
  </si>
  <si>
    <t>指导教师</t>
  </si>
  <si>
    <t>系部</t>
  </si>
  <si>
    <t>周数</t>
  </si>
  <si>
    <t>教学计划天数</t>
  </si>
  <si>
    <t>专业类别系数</t>
  </si>
  <si>
    <t>标准班级数</t>
  </si>
  <si>
    <t>环节工作量</t>
  </si>
  <si>
    <t>周次</t>
  </si>
  <si>
    <t>[S105188]机械设计基础（一）课程设计</t>
  </si>
  <si>
    <t>课程设计</t>
  </si>
  <si>
    <t>[0502]农业机械化及其自动化</t>
  </si>
  <si>
    <t>农机20161班</t>
  </si>
  <si>
    <t>倪向东</t>
  </si>
  <si>
    <t>教研室均分</t>
  </si>
  <si>
    <t>17-18</t>
  </si>
  <si>
    <t>农机20162班</t>
  </si>
  <si>
    <t>[S205199]机械制造基础课程设计</t>
  </si>
  <si>
    <t>[0504]工业工程</t>
  </si>
  <si>
    <t>工业20161班</t>
  </si>
  <si>
    <t>14-15</t>
  </si>
  <si>
    <t>工业20162班</t>
  </si>
  <si>
    <t>[S205204]设施规划与物流分析课程设计</t>
  </si>
  <si>
    <t>工业20151班</t>
  </si>
  <si>
    <t>工业20152班</t>
  </si>
  <si>
    <t>[S205205]生产计划课程设计</t>
  </si>
  <si>
    <t>18-19</t>
  </si>
  <si>
    <t>[S105296]机械原理课程设计</t>
  </si>
  <si>
    <t>[0501]机械设计制造及其自动化</t>
  </si>
  <si>
    <t>机制20161班</t>
  </si>
  <si>
    <t>机制20162班</t>
  </si>
  <si>
    <t>机制20163班</t>
  </si>
  <si>
    <t>李盛林</t>
  </si>
  <si>
    <t>机制20164班</t>
  </si>
  <si>
    <t>[KB09294]机械制图测绘实习</t>
  </si>
  <si>
    <t>机制20171班</t>
  </si>
  <si>
    <t>13-15</t>
  </si>
  <si>
    <t>机制20172班</t>
  </si>
  <si>
    <t>机制20173班</t>
  </si>
  <si>
    <t>机制20174班</t>
  </si>
  <si>
    <t>[KB09196]工程制图测绘实习</t>
  </si>
  <si>
    <t>[KB09164]工程制图测绘实习</t>
  </si>
  <si>
    <t>农机20171班</t>
  </si>
  <si>
    <t>农机20172班</t>
  </si>
  <si>
    <t>[S205206]计算机与信息技术综合训练</t>
  </si>
  <si>
    <t>校内实习</t>
  </si>
  <si>
    <t>[S105166]电工实训</t>
  </si>
  <si>
    <t>[S105174]农业机械化生产实习</t>
  </si>
  <si>
    <t>农机20141班</t>
  </si>
  <si>
    <t>4人均分</t>
  </si>
  <si>
    <t>6-7</t>
  </si>
  <si>
    <t>农机20142班</t>
  </si>
  <si>
    <t>张若雨</t>
  </si>
  <si>
    <t>[S105190]典型机械制造装备拆装实习</t>
  </si>
  <si>
    <r>
      <t>机制</t>
    </r>
    <r>
      <rPr>
        <sz val="10"/>
        <rFont val="宋体"/>
        <family val="0"/>
      </rPr>
      <t>20151班</t>
    </r>
  </si>
  <si>
    <t>16</t>
  </si>
  <si>
    <r>
      <t>机制</t>
    </r>
    <r>
      <rPr>
        <sz val="10"/>
        <rFont val="宋体"/>
        <family val="0"/>
      </rPr>
      <t>20152班</t>
    </r>
  </si>
  <si>
    <t>机制20153班</t>
  </si>
  <si>
    <t>机制20154班</t>
  </si>
  <si>
    <t>机制20155班（定向）</t>
  </si>
  <si>
    <t>[S205209]电工实训</t>
  </si>
  <si>
    <r>
      <t>机制</t>
    </r>
    <r>
      <rPr>
        <sz val="10"/>
        <rFont val="宋体"/>
        <family val="0"/>
      </rPr>
      <t>20161班</t>
    </r>
  </si>
  <si>
    <t>[S205200]机械制造实习</t>
  </si>
  <si>
    <t>黄勇</t>
  </si>
  <si>
    <t>7-8</t>
  </si>
  <si>
    <t>[KB09270]金工实习</t>
  </si>
  <si>
    <t>[0503]电气工程及其自动化</t>
  </si>
  <si>
    <r>
      <t>电气</t>
    </r>
    <r>
      <rPr>
        <sz val="10"/>
        <rFont val="宋体"/>
        <family val="0"/>
      </rPr>
      <t>20171班</t>
    </r>
  </si>
  <si>
    <t>1-2</t>
  </si>
  <si>
    <t>电气20172班</t>
  </si>
  <si>
    <t>电气20173班</t>
  </si>
  <si>
    <t>3-4</t>
  </si>
  <si>
    <t>电气20174班</t>
  </si>
  <si>
    <t>2017-2018学年第二学期机电学院教学工作量统计表</t>
  </si>
  <si>
    <t>姓名</t>
  </si>
  <si>
    <t>理论工作量（课时）</t>
  </si>
  <si>
    <t>实验工作量(课时)</t>
  </si>
  <si>
    <t>实践教学工作量（课时）</t>
  </si>
  <si>
    <t>本科毕业设计</t>
  </si>
  <si>
    <t>本科合计</t>
  </si>
  <si>
    <t>研究生教学</t>
  </si>
  <si>
    <t>个人总计</t>
  </si>
  <si>
    <t>签字</t>
  </si>
  <si>
    <t>研究生教学备注（上学期未计算）</t>
  </si>
  <si>
    <t>上学期：2*1.5</t>
  </si>
  <si>
    <t>工业系</t>
  </si>
  <si>
    <t>欧亚民</t>
  </si>
  <si>
    <t>上学期：22*1.5+22*1.5</t>
  </si>
  <si>
    <t>张茜</t>
  </si>
  <si>
    <t>张若宇</t>
  </si>
  <si>
    <t>上学期：2*1.8+2*1.5</t>
  </si>
  <si>
    <t>小计：</t>
  </si>
  <si>
    <t>合计：</t>
  </si>
  <si>
    <t>上报人：</t>
  </si>
  <si>
    <t>审核人：</t>
  </si>
  <si>
    <t>日  期：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</si>
</sst>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;[Red]0"/>
    <numFmt numFmtId="179" formatCode="0.00_ "/>
  </numFmts>
  <fonts count="41">
    <font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i/>
      <sz val="11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9"/>
      <color indexed="14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0"/>
      <color rgb="FF0000FF"/>
      <name val="宋体"/>
      <family val="0"/>
    </font>
    <font>
      <sz val="12"/>
      <color rgb="FF0000FF"/>
      <name val="宋体"/>
      <family val="0"/>
    </font>
    <font>
      <sz val="10"/>
      <color rgb="FFFF0000"/>
      <name val="宋体"/>
      <family val="0"/>
    </font>
    <font>
      <sz val="9"/>
      <color rgb="FF0000FF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29" fillId="10" borderId="6" applyNumberFormat="0" applyAlignment="0" applyProtection="0"/>
    <xf numFmtId="0" fontId="28" fillId="10" borderId="1" applyNumberFormat="0" applyAlignment="0" applyProtection="0"/>
    <xf numFmtId="0" fontId="32" fillId="11" borderId="7" applyNumberFormat="0" applyAlignment="0" applyProtection="0"/>
    <xf numFmtId="0" fontId="21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1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0" applyNumberFormat="0" applyBorder="0" applyAlignment="0" applyProtection="0"/>
    <xf numFmtId="0" fontId="2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Font="0" applyAlignment="0">
      <protection/>
    </xf>
  </cellStyleXfs>
  <cellXfs count="9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63" applyFont="1" applyFill="1" applyBorder="1" applyAlignment="1">
      <alignment horizontal="center" vertical="center"/>
      <protection/>
    </xf>
    <xf numFmtId="176" fontId="3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63" applyFont="1" applyFill="1" applyBorder="1" applyAlignment="1">
      <alignment horizontal="center" vertical="center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176" fontId="3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0" fontId="38" fillId="0" borderId="11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176" fontId="5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shrinkToFit="1"/>
    </xf>
    <xf numFmtId="0" fontId="35" fillId="0" borderId="11" xfId="0" applyFont="1" applyFill="1" applyBorder="1" applyAlignment="1">
      <alignment horizontal="left" vertical="center" shrinkToFit="1"/>
    </xf>
    <xf numFmtId="0" fontId="36" fillId="0" borderId="11" xfId="0" applyFont="1" applyFill="1" applyBorder="1" applyAlignment="1">
      <alignment vertical="center" shrinkToFit="1"/>
    </xf>
    <xf numFmtId="0" fontId="36" fillId="0" borderId="11" xfId="0" applyFont="1" applyFill="1" applyBorder="1" applyAlignment="1">
      <alignment vertical="center" shrinkToFit="1"/>
    </xf>
    <xf numFmtId="0" fontId="35" fillId="0" borderId="1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/>
    </xf>
    <xf numFmtId="0" fontId="12" fillId="24" borderId="11" xfId="0" applyFont="1" applyFill="1" applyBorder="1" applyAlignment="1">
      <alignment horizontal="left" vertical="center" shrinkToFit="1"/>
    </xf>
    <xf numFmtId="0" fontId="0" fillId="24" borderId="11" xfId="0" applyFill="1" applyBorder="1" applyAlignment="1">
      <alignment vertical="center" shrinkToFit="1"/>
    </xf>
    <xf numFmtId="0" fontId="0" fillId="24" borderId="11" xfId="0" applyFill="1" applyBorder="1" applyAlignment="1">
      <alignment vertical="center"/>
    </xf>
    <xf numFmtId="0" fontId="12" fillId="24" borderId="11" xfId="0" applyFont="1" applyFill="1" applyBorder="1" applyAlignment="1">
      <alignment horizontal="center" vertical="center" shrinkToFit="1"/>
    </xf>
    <xf numFmtId="0" fontId="0" fillId="24" borderId="11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9" fillId="24" borderId="11" xfId="0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shrinkToFit="1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25" borderId="11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11" fillId="2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教学任务_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5"/>
  <sheetViews>
    <sheetView tabSelected="1" workbookViewId="0" topLeftCell="A13">
      <selection activeCell="T95" sqref="T95:T115"/>
    </sheetView>
  </sheetViews>
  <sheetFormatPr defaultColWidth="8.75390625" defaultRowHeight="14.25"/>
  <cols>
    <col min="1" max="1" width="3.875" style="71" bestFit="1" customWidth="1"/>
    <col min="2" max="2" width="9.75390625" style="71" bestFit="1" customWidth="1"/>
    <col min="3" max="3" width="28.00390625" style="72" customWidth="1"/>
    <col min="4" max="4" width="4.375" style="71" customWidth="1"/>
    <col min="5" max="5" width="4.50390625" style="72" customWidth="1"/>
    <col min="6" max="6" width="3.25390625" style="72" customWidth="1"/>
    <col min="7" max="7" width="3.875" style="72" customWidth="1"/>
    <col min="8" max="8" width="3.25390625" style="72" customWidth="1"/>
    <col min="9" max="9" width="17.625" style="71" customWidth="1"/>
    <col min="10" max="10" width="15.25390625" style="72" customWidth="1"/>
    <col min="11" max="11" width="24.125" style="70" customWidth="1"/>
    <col min="12" max="12" width="4.875" style="72" customWidth="1"/>
    <col min="13" max="13" width="6.50390625" style="72" customWidth="1"/>
    <col min="14" max="14" width="4.50390625" style="72" bestFit="1" customWidth="1"/>
    <col min="15" max="15" width="4.00390625" style="71" bestFit="1" customWidth="1"/>
    <col min="16" max="16" width="4.00390625" style="72" customWidth="1"/>
    <col min="17" max="17" width="11.875" style="73" customWidth="1"/>
    <col min="18" max="18" width="4.00390625" style="72" customWidth="1"/>
    <col min="19" max="19" width="4.125" style="72" customWidth="1"/>
    <col min="20" max="20" width="8.50390625" style="72" customWidth="1"/>
    <col min="21" max="21" width="8.625" style="72" customWidth="1"/>
    <col min="22" max="22" width="9.50390625" style="71" bestFit="1" customWidth="1"/>
    <col min="23" max="32" width="9.00390625" style="72" bestFit="1" customWidth="1"/>
    <col min="33" max="16384" width="8.75390625" style="72" customWidth="1"/>
  </cols>
  <sheetData>
    <row r="1" spans="1:22" ht="22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85"/>
    </row>
    <row r="2" spans="1:22" s="70" customFormat="1" ht="57">
      <c r="A2" s="75" t="s">
        <v>1</v>
      </c>
      <c r="B2" s="75" t="s">
        <v>2</v>
      </c>
      <c r="C2" s="75" t="s">
        <v>3</v>
      </c>
      <c r="D2" s="76" t="s">
        <v>4</v>
      </c>
      <c r="E2" s="76" t="s">
        <v>5</v>
      </c>
      <c r="F2" s="77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75" t="s">
        <v>12</v>
      </c>
      <c r="M2" s="75" t="s">
        <v>13</v>
      </c>
      <c r="N2" s="81" t="s">
        <v>14</v>
      </c>
      <c r="O2" s="37" t="s">
        <v>15</v>
      </c>
      <c r="P2" s="81" t="s">
        <v>16</v>
      </c>
      <c r="Q2" s="86" t="s">
        <v>17</v>
      </c>
      <c r="R2" s="87" t="s">
        <v>18</v>
      </c>
      <c r="S2" s="87" t="s">
        <v>19</v>
      </c>
      <c r="T2" s="87" t="s">
        <v>20</v>
      </c>
      <c r="U2" s="37" t="s">
        <v>21</v>
      </c>
      <c r="V2" s="88" t="s">
        <v>22</v>
      </c>
    </row>
    <row r="3" spans="1:32" ht="14.25">
      <c r="A3" s="62">
        <v>1</v>
      </c>
      <c r="B3" s="62" t="s">
        <v>23</v>
      </c>
      <c r="C3" s="78" t="s">
        <v>24</v>
      </c>
      <c r="D3" s="79">
        <v>16</v>
      </c>
      <c r="E3" s="79"/>
      <c r="F3" s="79">
        <v>16</v>
      </c>
      <c r="G3" s="79"/>
      <c r="H3" s="80"/>
      <c r="I3" s="82" t="s">
        <v>25</v>
      </c>
      <c r="J3" s="82"/>
      <c r="K3" s="82" t="s">
        <v>26</v>
      </c>
      <c r="L3" s="83">
        <v>2</v>
      </c>
      <c r="M3" s="60" t="s">
        <v>27</v>
      </c>
      <c r="N3" s="62">
        <v>1</v>
      </c>
      <c r="O3" s="62">
        <v>1.3</v>
      </c>
      <c r="P3" s="79"/>
      <c r="Q3" s="89">
        <f>N3*O3*P3</f>
        <v>0</v>
      </c>
      <c r="R3" s="79">
        <v>16</v>
      </c>
      <c r="S3" s="83">
        <v>2</v>
      </c>
      <c r="T3" s="90">
        <f>R3*S3</f>
        <v>32</v>
      </c>
      <c r="U3" s="91">
        <f>Q3+T3</f>
        <v>32</v>
      </c>
      <c r="V3" s="92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62">
        <v>2</v>
      </c>
      <c r="B4" s="62" t="s">
        <v>23</v>
      </c>
      <c r="C4" s="78" t="s">
        <v>28</v>
      </c>
      <c r="D4" s="79">
        <v>32</v>
      </c>
      <c r="E4" s="79"/>
      <c r="F4" s="79">
        <v>32</v>
      </c>
      <c r="G4" s="79"/>
      <c r="H4" s="80"/>
      <c r="I4" s="82" t="s">
        <v>29</v>
      </c>
      <c r="J4" s="82"/>
      <c r="K4" s="82" t="s">
        <v>30</v>
      </c>
      <c r="L4" s="83">
        <v>2</v>
      </c>
      <c r="M4" s="60" t="s">
        <v>31</v>
      </c>
      <c r="N4" s="62">
        <v>1</v>
      </c>
      <c r="O4" s="62">
        <v>1.3</v>
      </c>
      <c r="P4" s="79"/>
      <c r="Q4" s="89">
        <f aca="true" t="shared" si="0" ref="Q4:Q35">N4*O4*P4</f>
        <v>0</v>
      </c>
      <c r="R4" s="79">
        <v>32</v>
      </c>
      <c r="S4" s="83">
        <v>2</v>
      </c>
      <c r="T4" s="90">
        <f aca="true" t="shared" si="1" ref="T4:T35">R4*S4</f>
        <v>64</v>
      </c>
      <c r="U4" s="91">
        <f aca="true" t="shared" si="2" ref="U4:U35">Q4+T4</f>
        <v>64</v>
      </c>
      <c r="V4" s="92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62">
        <v>3</v>
      </c>
      <c r="B5" s="62" t="s">
        <v>23</v>
      </c>
      <c r="C5" s="78" t="s">
        <v>28</v>
      </c>
      <c r="D5" s="79">
        <v>32</v>
      </c>
      <c r="E5" s="79"/>
      <c r="F5" s="79">
        <v>32</v>
      </c>
      <c r="G5" s="79"/>
      <c r="H5" s="80"/>
      <c r="I5" s="82" t="s">
        <v>29</v>
      </c>
      <c r="J5" s="82"/>
      <c r="K5" s="82" t="s">
        <v>32</v>
      </c>
      <c r="L5" s="83">
        <v>2</v>
      </c>
      <c r="M5" s="60" t="s">
        <v>31</v>
      </c>
      <c r="N5" s="62">
        <v>1</v>
      </c>
      <c r="O5" s="62">
        <v>1.3</v>
      </c>
      <c r="P5" s="79"/>
      <c r="Q5" s="89">
        <f t="shared" si="0"/>
        <v>0</v>
      </c>
      <c r="R5" s="79">
        <v>32</v>
      </c>
      <c r="S5" s="83">
        <v>2</v>
      </c>
      <c r="T5" s="90">
        <f t="shared" si="1"/>
        <v>64</v>
      </c>
      <c r="U5" s="91">
        <f t="shared" si="2"/>
        <v>64</v>
      </c>
      <c r="V5" s="62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62">
        <v>4</v>
      </c>
      <c r="B6" s="62" t="s">
        <v>23</v>
      </c>
      <c r="C6" s="78" t="s">
        <v>33</v>
      </c>
      <c r="D6" s="79">
        <v>32</v>
      </c>
      <c r="E6" s="79"/>
      <c r="F6" s="79">
        <v>32</v>
      </c>
      <c r="G6" s="79"/>
      <c r="H6" s="80"/>
      <c r="I6" s="82" t="s">
        <v>34</v>
      </c>
      <c r="J6" s="82"/>
      <c r="K6" s="82" t="s">
        <v>35</v>
      </c>
      <c r="L6" s="83">
        <v>3</v>
      </c>
      <c r="M6" s="60" t="s">
        <v>36</v>
      </c>
      <c r="N6" s="62">
        <v>1</v>
      </c>
      <c r="O6" s="62">
        <v>1.4</v>
      </c>
      <c r="P6" s="79"/>
      <c r="Q6" s="89">
        <f t="shared" si="0"/>
        <v>0</v>
      </c>
      <c r="R6" s="79">
        <v>32</v>
      </c>
      <c r="S6" s="83">
        <v>3</v>
      </c>
      <c r="T6" s="90">
        <f t="shared" si="1"/>
        <v>96</v>
      </c>
      <c r="U6" s="91">
        <f t="shared" si="2"/>
        <v>96</v>
      </c>
      <c r="V6" s="62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62">
        <v>5</v>
      </c>
      <c r="B7" s="62" t="s">
        <v>23</v>
      </c>
      <c r="C7" s="78" t="s">
        <v>33</v>
      </c>
      <c r="D7" s="79">
        <v>32</v>
      </c>
      <c r="E7" s="79"/>
      <c r="F7" s="79">
        <v>32</v>
      </c>
      <c r="G7" s="79"/>
      <c r="H7" s="80"/>
      <c r="I7" s="82" t="s">
        <v>34</v>
      </c>
      <c r="J7" s="82"/>
      <c r="K7" s="82" t="s">
        <v>37</v>
      </c>
      <c r="L7" s="83">
        <v>2</v>
      </c>
      <c r="M7" s="60" t="s">
        <v>36</v>
      </c>
      <c r="N7" s="62">
        <v>1</v>
      </c>
      <c r="O7" s="62">
        <v>1.3</v>
      </c>
      <c r="P7" s="79"/>
      <c r="Q7" s="89">
        <f t="shared" si="0"/>
        <v>0</v>
      </c>
      <c r="R7" s="79">
        <v>32</v>
      </c>
      <c r="S7" s="83">
        <v>2</v>
      </c>
      <c r="T7" s="90">
        <f t="shared" si="1"/>
        <v>64</v>
      </c>
      <c r="U7" s="91">
        <f t="shared" si="2"/>
        <v>64</v>
      </c>
      <c r="V7" s="92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62">
        <v>6</v>
      </c>
      <c r="B8" s="62" t="s">
        <v>23</v>
      </c>
      <c r="C8" s="78" t="s">
        <v>38</v>
      </c>
      <c r="D8" s="79">
        <v>32</v>
      </c>
      <c r="E8" s="79"/>
      <c r="F8" s="79">
        <v>32</v>
      </c>
      <c r="G8" s="79"/>
      <c r="H8" s="80"/>
      <c r="I8" s="82" t="s">
        <v>39</v>
      </c>
      <c r="J8" s="82"/>
      <c r="K8" s="82" t="s">
        <v>40</v>
      </c>
      <c r="L8" s="83">
        <v>1</v>
      </c>
      <c r="M8" s="60" t="s">
        <v>36</v>
      </c>
      <c r="N8" s="62">
        <v>1</v>
      </c>
      <c r="O8" s="62">
        <v>1</v>
      </c>
      <c r="P8" s="79"/>
      <c r="Q8" s="89">
        <f t="shared" si="0"/>
        <v>0</v>
      </c>
      <c r="R8" s="79">
        <v>32</v>
      </c>
      <c r="S8" s="83">
        <v>1</v>
      </c>
      <c r="T8" s="90">
        <f t="shared" si="1"/>
        <v>32</v>
      </c>
      <c r="U8" s="91">
        <f t="shared" si="2"/>
        <v>32</v>
      </c>
      <c r="V8" s="92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62">
        <v>7</v>
      </c>
      <c r="B9" s="62" t="s">
        <v>23</v>
      </c>
      <c r="C9" s="78" t="s">
        <v>41</v>
      </c>
      <c r="D9" s="79">
        <v>32</v>
      </c>
      <c r="E9" s="79"/>
      <c r="F9" s="79">
        <v>32</v>
      </c>
      <c r="G9" s="79"/>
      <c r="H9" s="80"/>
      <c r="I9" s="82" t="s">
        <v>42</v>
      </c>
      <c r="J9" s="82"/>
      <c r="K9" s="82" t="s">
        <v>43</v>
      </c>
      <c r="L9" s="83">
        <v>2</v>
      </c>
      <c r="M9" s="60" t="s">
        <v>31</v>
      </c>
      <c r="N9" s="62">
        <v>1</v>
      </c>
      <c r="O9" s="62">
        <v>1.3</v>
      </c>
      <c r="P9" s="79"/>
      <c r="Q9" s="89">
        <f t="shared" si="0"/>
        <v>0</v>
      </c>
      <c r="R9" s="79">
        <v>32</v>
      </c>
      <c r="S9" s="83">
        <v>2</v>
      </c>
      <c r="T9" s="90">
        <f t="shared" si="1"/>
        <v>64</v>
      </c>
      <c r="U9" s="91">
        <f t="shared" si="2"/>
        <v>64</v>
      </c>
      <c r="V9" s="92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62">
        <v>8</v>
      </c>
      <c r="B10" s="62" t="s">
        <v>23</v>
      </c>
      <c r="C10" s="78" t="s">
        <v>41</v>
      </c>
      <c r="D10" s="79">
        <v>32</v>
      </c>
      <c r="E10" s="79"/>
      <c r="F10" s="79">
        <v>32</v>
      </c>
      <c r="G10" s="79"/>
      <c r="H10" s="80"/>
      <c r="I10" s="82" t="s">
        <v>42</v>
      </c>
      <c r="J10" s="82"/>
      <c r="K10" s="82" t="s">
        <v>44</v>
      </c>
      <c r="L10" s="83">
        <v>2</v>
      </c>
      <c r="M10" s="60" t="s">
        <v>31</v>
      </c>
      <c r="N10" s="62">
        <v>1</v>
      </c>
      <c r="O10" s="62">
        <v>1.3</v>
      </c>
      <c r="P10" s="79"/>
      <c r="Q10" s="89">
        <f t="shared" si="0"/>
        <v>0</v>
      </c>
      <c r="R10" s="79">
        <v>32</v>
      </c>
      <c r="S10" s="83">
        <v>2</v>
      </c>
      <c r="T10" s="90">
        <f t="shared" si="1"/>
        <v>64</v>
      </c>
      <c r="U10" s="91">
        <f t="shared" si="2"/>
        <v>64</v>
      </c>
      <c r="V10" s="92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62">
        <v>9</v>
      </c>
      <c r="B11" s="62" t="s">
        <v>23</v>
      </c>
      <c r="C11" s="78" t="s">
        <v>45</v>
      </c>
      <c r="D11" s="79">
        <v>32</v>
      </c>
      <c r="E11" s="79">
        <v>32</v>
      </c>
      <c r="F11" s="79"/>
      <c r="G11" s="79"/>
      <c r="H11" s="80"/>
      <c r="I11" s="82" t="s">
        <v>46</v>
      </c>
      <c r="J11" s="82"/>
      <c r="K11" s="82" t="s">
        <v>47</v>
      </c>
      <c r="L11" s="83">
        <v>2</v>
      </c>
      <c r="M11" s="60" t="s">
        <v>27</v>
      </c>
      <c r="N11" s="62">
        <v>1</v>
      </c>
      <c r="O11" s="62">
        <v>1.3</v>
      </c>
      <c r="P11" s="79">
        <v>32</v>
      </c>
      <c r="Q11" s="89">
        <f t="shared" si="0"/>
        <v>41.6</v>
      </c>
      <c r="R11" s="79"/>
      <c r="S11" s="83">
        <v>2</v>
      </c>
      <c r="T11" s="90">
        <f t="shared" si="1"/>
        <v>0</v>
      </c>
      <c r="U11" s="91">
        <f t="shared" si="2"/>
        <v>41.6</v>
      </c>
      <c r="V11" s="92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62">
        <v>10</v>
      </c>
      <c r="B12" s="62" t="s">
        <v>23</v>
      </c>
      <c r="C12" s="78" t="s">
        <v>48</v>
      </c>
      <c r="D12" s="79">
        <v>32</v>
      </c>
      <c r="E12" s="79">
        <v>32</v>
      </c>
      <c r="F12" s="79"/>
      <c r="G12" s="79"/>
      <c r="H12" s="80"/>
      <c r="I12" s="82" t="s">
        <v>49</v>
      </c>
      <c r="J12" s="82"/>
      <c r="K12" s="82" t="s">
        <v>26</v>
      </c>
      <c r="L12" s="83">
        <v>2</v>
      </c>
      <c r="M12" s="60" t="s">
        <v>27</v>
      </c>
      <c r="N12" s="62">
        <v>1</v>
      </c>
      <c r="O12" s="62">
        <v>1.3</v>
      </c>
      <c r="P12" s="79">
        <v>32</v>
      </c>
      <c r="Q12" s="89">
        <f t="shared" si="0"/>
        <v>41.6</v>
      </c>
      <c r="R12" s="79"/>
      <c r="S12" s="83">
        <v>2</v>
      </c>
      <c r="T12" s="90">
        <f t="shared" si="1"/>
        <v>0</v>
      </c>
      <c r="U12" s="91">
        <f t="shared" si="2"/>
        <v>41.6</v>
      </c>
      <c r="V12" s="92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62">
        <v>11</v>
      </c>
      <c r="B13" s="62" t="s">
        <v>23</v>
      </c>
      <c r="C13" s="78" t="s">
        <v>50</v>
      </c>
      <c r="D13" s="79">
        <v>32</v>
      </c>
      <c r="E13" s="79">
        <v>32</v>
      </c>
      <c r="F13" s="79"/>
      <c r="G13" s="79"/>
      <c r="H13" s="80"/>
      <c r="I13" s="82" t="s">
        <v>51</v>
      </c>
      <c r="J13" s="82"/>
      <c r="K13" s="82" t="s">
        <v>47</v>
      </c>
      <c r="L13" s="83">
        <v>2</v>
      </c>
      <c r="M13" s="60" t="s">
        <v>27</v>
      </c>
      <c r="N13" s="62">
        <v>1</v>
      </c>
      <c r="O13" s="62">
        <v>1.3</v>
      </c>
      <c r="P13" s="79">
        <v>32</v>
      </c>
      <c r="Q13" s="89">
        <f t="shared" si="0"/>
        <v>41.6</v>
      </c>
      <c r="R13" s="79"/>
      <c r="S13" s="83">
        <v>2</v>
      </c>
      <c r="T13" s="90">
        <f t="shared" si="1"/>
        <v>0</v>
      </c>
      <c r="U13" s="91">
        <f t="shared" si="2"/>
        <v>41.6</v>
      </c>
      <c r="V13" s="92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62">
        <v>12</v>
      </c>
      <c r="B14" s="62" t="s">
        <v>23</v>
      </c>
      <c r="C14" s="78" t="s">
        <v>52</v>
      </c>
      <c r="D14" s="79">
        <v>48</v>
      </c>
      <c r="E14" s="79">
        <v>32</v>
      </c>
      <c r="F14" s="79">
        <v>16</v>
      </c>
      <c r="G14" s="79"/>
      <c r="H14" s="80"/>
      <c r="I14" s="82" t="s">
        <v>53</v>
      </c>
      <c r="J14" s="82"/>
      <c r="K14" s="82" t="s">
        <v>54</v>
      </c>
      <c r="L14" s="83">
        <v>2</v>
      </c>
      <c r="M14" s="60" t="s">
        <v>36</v>
      </c>
      <c r="N14" s="62">
        <v>1</v>
      </c>
      <c r="O14" s="62">
        <v>1.3</v>
      </c>
      <c r="P14" s="79">
        <v>32</v>
      </c>
      <c r="Q14" s="89">
        <f t="shared" si="0"/>
        <v>41.6</v>
      </c>
      <c r="R14" s="79">
        <v>16</v>
      </c>
      <c r="S14" s="83">
        <v>2</v>
      </c>
      <c r="T14" s="90">
        <f t="shared" si="1"/>
        <v>32</v>
      </c>
      <c r="U14" s="91">
        <f t="shared" si="2"/>
        <v>73.6</v>
      </c>
      <c r="V14" s="92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62">
        <v>13</v>
      </c>
      <c r="B15" s="62" t="s">
        <v>23</v>
      </c>
      <c r="C15" s="78" t="s">
        <v>55</v>
      </c>
      <c r="D15" s="79">
        <v>48</v>
      </c>
      <c r="E15" s="79">
        <v>42</v>
      </c>
      <c r="F15" s="79">
        <v>6</v>
      </c>
      <c r="G15" s="79"/>
      <c r="H15" s="80"/>
      <c r="I15" s="82" t="s">
        <v>56</v>
      </c>
      <c r="J15" s="82"/>
      <c r="K15" s="82" t="s">
        <v>54</v>
      </c>
      <c r="L15" s="83">
        <v>2</v>
      </c>
      <c r="M15" s="60" t="s">
        <v>31</v>
      </c>
      <c r="N15" s="62">
        <v>1</v>
      </c>
      <c r="O15" s="62">
        <v>1.3</v>
      </c>
      <c r="P15" s="79">
        <v>42</v>
      </c>
      <c r="Q15" s="89">
        <f t="shared" si="0"/>
        <v>54.6</v>
      </c>
      <c r="R15" s="79">
        <v>6</v>
      </c>
      <c r="S15" s="83">
        <v>2</v>
      </c>
      <c r="T15" s="90">
        <f t="shared" si="1"/>
        <v>12</v>
      </c>
      <c r="U15" s="91">
        <f t="shared" si="2"/>
        <v>66.6</v>
      </c>
      <c r="V15" s="92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62">
        <v>14</v>
      </c>
      <c r="B16" s="62" t="s">
        <v>23</v>
      </c>
      <c r="C16" s="78" t="s">
        <v>57</v>
      </c>
      <c r="D16" s="79">
        <v>56</v>
      </c>
      <c r="E16" s="79">
        <v>42</v>
      </c>
      <c r="F16" s="79">
        <v>14</v>
      </c>
      <c r="G16" s="79"/>
      <c r="H16" s="80"/>
      <c r="I16" s="82" t="s">
        <v>58</v>
      </c>
      <c r="J16" s="82" t="s">
        <v>59</v>
      </c>
      <c r="K16" s="82" t="s">
        <v>60</v>
      </c>
      <c r="L16" s="83">
        <v>1</v>
      </c>
      <c r="M16" s="60" t="s">
        <v>61</v>
      </c>
      <c r="N16" s="62">
        <v>1</v>
      </c>
      <c r="O16" s="62">
        <v>1</v>
      </c>
      <c r="P16" s="79">
        <v>42</v>
      </c>
      <c r="Q16" s="89">
        <f t="shared" si="0"/>
        <v>42</v>
      </c>
      <c r="R16" s="79">
        <v>14</v>
      </c>
      <c r="S16" s="83">
        <v>1</v>
      </c>
      <c r="T16" s="90">
        <f t="shared" si="1"/>
        <v>14</v>
      </c>
      <c r="U16" s="91">
        <f t="shared" si="2"/>
        <v>56</v>
      </c>
      <c r="V16" s="92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62">
        <v>15</v>
      </c>
      <c r="B17" s="62" t="s">
        <v>23</v>
      </c>
      <c r="C17" s="78" t="s">
        <v>57</v>
      </c>
      <c r="D17" s="79">
        <v>56</v>
      </c>
      <c r="E17" s="79">
        <v>42</v>
      </c>
      <c r="F17" s="79">
        <v>14</v>
      </c>
      <c r="G17" s="79"/>
      <c r="H17" s="80"/>
      <c r="I17" s="82" t="s">
        <v>62</v>
      </c>
      <c r="J17" s="82"/>
      <c r="K17" s="82" t="s">
        <v>63</v>
      </c>
      <c r="L17" s="83">
        <v>1</v>
      </c>
      <c r="M17" s="60" t="s">
        <v>61</v>
      </c>
      <c r="N17" s="62">
        <v>1</v>
      </c>
      <c r="O17" s="62">
        <v>1</v>
      </c>
      <c r="P17" s="79">
        <v>42</v>
      </c>
      <c r="Q17" s="89">
        <f t="shared" si="0"/>
        <v>42</v>
      </c>
      <c r="R17" s="79">
        <v>14</v>
      </c>
      <c r="S17" s="83">
        <v>1</v>
      </c>
      <c r="T17" s="90">
        <f t="shared" si="1"/>
        <v>14</v>
      </c>
      <c r="U17" s="91">
        <f t="shared" si="2"/>
        <v>56</v>
      </c>
      <c r="V17" s="92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62">
        <v>16</v>
      </c>
      <c r="B18" s="62" t="s">
        <v>23</v>
      </c>
      <c r="C18" s="78" t="s">
        <v>64</v>
      </c>
      <c r="D18" s="79">
        <v>40</v>
      </c>
      <c r="E18" s="79">
        <v>40</v>
      </c>
      <c r="F18" s="79"/>
      <c r="G18" s="79"/>
      <c r="H18" s="80"/>
      <c r="I18" s="82" t="s">
        <v>65</v>
      </c>
      <c r="J18" s="82"/>
      <c r="K18" s="82" t="s">
        <v>66</v>
      </c>
      <c r="L18" s="83">
        <v>2</v>
      </c>
      <c r="M18" s="60" t="s">
        <v>61</v>
      </c>
      <c r="N18" s="62">
        <v>1</v>
      </c>
      <c r="O18" s="62">
        <v>1.3</v>
      </c>
      <c r="P18" s="79">
        <v>40</v>
      </c>
      <c r="Q18" s="89">
        <f t="shared" si="0"/>
        <v>52</v>
      </c>
      <c r="R18" s="79"/>
      <c r="S18" s="83">
        <v>2</v>
      </c>
      <c r="T18" s="90">
        <f t="shared" si="1"/>
        <v>0</v>
      </c>
      <c r="U18" s="91">
        <f t="shared" si="2"/>
        <v>52</v>
      </c>
      <c r="V18" s="92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62">
        <v>17</v>
      </c>
      <c r="B19" s="62" t="s">
        <v>23</v>
      </c>
      <c r="C19" s="78" t="s">
        <v>67</v>
      </c>
      <c r="D19" s="79">
        <v>40</v>
      </c>
      <c r="E19" s="79">
        <v>36</v>
      </c>
      <c r="F19" s="79">
        <v>4</v>
      </c>
      <c r="G19" s="79"/>
      <c r="H19" s="80"/>
      <c r="I19" s="82" t="s">
        <v>68</v>
      </c>
      <c r="J19" s="82"/>
      <c r="K19" s="82" t="s">
        <v>69</v>
      </c>
      <c r="L19" s="83">
        <v>2</v>
      </c>
      <c r="M19" s="60" t="s">
        <v>36</v>
      </c>
      <c r="N19" s="62">
        <v>1</v>
      </c>
      <c r="O19" s="62">
        <v>1.3</v>
      </c>
      <c r="P19" s="79">
        <v>36</v>
      </c>
      <c r="Q19" s="89">
        <f t="shared" si="0"/>
        <v>46.800000000000004</v>
      </c>
      <c r="R19" s="79">
        <v>4</v>
      </c>
      <c r="S19" s="83">
        <v>2</v>
      </c>
      <c r="T19" s="90">
        <f t="shared" si="1"/>
        <v>8</v>
      </c>
      <c r="U19" s="91">
        <f t="shared" si="2"/>
        <v>54.800000000000004</v>
      </c>
      <c r="V19" s="92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62">
        <v>18</v>
      </c>
      <c r="B20" s="62" t="s">
        <v>23</v>
      </c>
      <c r="C20" s="78" t="s">
        <v>67</v>
      </c>
      <c r="D20" s="79">
        <v>40</v>
      </c>
      <c r="E20" s="79">
        <v>36</v>
      </c>
      <c r="F20" s="79">
        <v>4</v>
      </c>
      <c r="G20" s="79"/>
      <c r="H20" s="80"/>
      <c r="I20" s="82" t="s">
        <v>68</v>
      </c>
      <c r="J20" s="82"/>
      <c r="K20" s="82" t="s">
        <v>70</v>
      </c>
      <c r="L20" s="83">
        <v>3</v>
      </c>
      <c r="M20" s="60" t="s">
        <v>36</v>
      </c>
      <c r="N20" s="62">
        <v>1</v>
      </c>
      <c r="O20" s="62">
        <v>1.4</v>
      </c>
      <c r="P20" s="79">
        <v>36</v>
      </c>
      <c r="Q20" s="89">
        <f t="shared" si="0"/>
        <v>50.4</v>
      </c>
      <c r="R20" s="79">
        <v>4</v>
      </c>
      <c r="S20" s="83">
        <v>3</v>
      </c>
      <c r="T20" s="90">
        <f t="shared" si="1"/>
        <v>12</v>
      </c>
      <c r="U20" s="91">
        <f t="shared" si="2"/>
        <v>62.4</v>
      </c>
      <c r="V20" s="92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62">
        <v>19</v>
      </c>
      <c r="B21" s="62" t="s">
        <v>23</v>
      </c>
      <c r="C21" s="78" t="s">
        <v>71</v>
      </c>
      <c r="D21" s="79">
        <v>40</v>
      </c>
      <c r="E21" s="79">
        <v>40</v>
      </c>
      <c r="F21" s="79"/>
      <c r="G21" s="79"/>
      <c r="H21" s="80"/>
      <c r="I21" s="82" t="s">
        <v>72</v>
      </c>
      <c r="J21" s="82"/>
      <c r="K21" s="82" t="s">
        <v>69</v>
      </c>
      <c r="L21" s="83">
        <v>2</v>
      </c>
      <c r="M21" s="60" t="s">
        <v>36</v>
      </c>
      <c r="N21" s="62">
        <v>1</v>
      </c>
      <c r="O21" s="62">
        <v>1.3</v>
      </c>
      <c r="P21" s="79">
        <v>40</v>
      </c>
      <c r="Q21" s="89">
        <f t="shared" si="0"/>
        <v>52</v>
      </c>
      <c r="R21" s="79"/>
      <c r="S21" s="83">
        <v>2</v>
      </c>
      <c r="T21" s="90">
        <f t="shared" si="1"/>
        <v>0</v>
      </c>
      <c r="U21" s="91">
        <f t="shared" si="2"/>
        <v>52</v>
      </c>
      <c r="V21" s="92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62">
        <v>20</v>
      </c>
      <c r="B22" s="62" t="s">
        <v>23</v>
      </c>
      <c r="C22" s="78" t="s">
        <v>71</v>
      </c>
      <c r="D22" s="79">
        <v>40</v>
      </c>
      <c r="E22" s="79">
        <v>40</v>
      </c>
      <c r="F22" s="79"/>
      <c r="G22" s="79"/>
      <c r="H22" s="80"/>
      <c r="I22" s="82" t="s">
        <v>72</v>
      </c>
      <c r="J22" s="82"/>
      <c r="K22" s="82" t="s">
        <v>70</v>
      </c>
      <c r="L22" s="83">
        <v>3</v>
      </c>
      <c r="M22" s="60" t="s">
        <v>36</v>
      </c>
      <c r="N22" s="62">
        <v>1</v>
      </c>
      <c r="O22" s="62">
        <v>1.4</v>
      </c>
      <c r="P22" s="79">
        <v>40</v>
      </c>
      <c r="Q22" s="89">
        <f t="shared" si="0"/>
        <v>56</v>
      </c>
      <c r="R22" s="79"/>
      <c r="S22" s="83">
        <v>3</v>
      </c>
      <c r="T22" s="90">
        <f t="shared" si="1"/>
        <v>0</v>
      </c>
      <c r="U22" s="91">
        <f t="shared" si="2"/>
        <v>56</v>
      </c>
      <c r="V22" s="92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62">
        <v>21</v>
      </c>
      <c r="B23" s="62" t="s">
        <v>23</v>
      </c>
      <c r="C23" s="78" t="s">
        <v>73</v>
      </c>
      <c r="D23" s="79">
        <v>48</v>
      </c>
      <c r="E23" s="79">
        <v>32</v>
      </c>
      <c r="F23" s="79">
        <v>16</v>
      </c>
      <c r="G23" s="79"/>
      <c r="H23" s="80"/>
      <c r="I23" s="82" t="s">
        <v>74</v>
      </c>
      <c r="J23" s="82"/>
      <c r="K23" s="82" t="s">
        <v>30</v>
      </c>
      <c r="L23" s="83">
        <v>2</v>
      </c>
      <c r="M23" s="60" t="s">
        <v>36</v>
      </c>
      <c r="N23" s="62">
        <v>1</v>
      </c>
      <c r="O23" s="62">
        <v>1.3</v>
      </c>
      <c r="P23" s="79">
        <v>32</v>
      </c>
      <c r="Q23" s="89">
        <f t="shared" si="0"/>
        <v>41.6</v>
      </c>
      <c r="R23" s="79">
        <v>16</v>
      </c>
      <c r="S23" s="83">
        <v>2</v>
      </c>
      <c r="T23" s="90">
        <f t="shared" si="1"/>
        <v>32</v>
      </c>
      <c r="U23" s="91">
        <f t="shared" si="2"/>
        <v>73.6</v>
      </c>
      <c r="V23" s="92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62">
        <v>22</v>
      </c>
      <c r="B24" s="62" t="s">
        <v>23</v>
      </c>
      <c r="C24" s="78" t="s">
        <v>73</v>
      </c>
      <c r="D24" s="79">
        <v>48</v>
      </c>
      <c r="E24" s="79">
        <v>32</v>
      </c>
      <c r="F24" s="79">
        <v>16</v>
      </c>
      <c r="G24" s="79"/>
      <c r="H24" s="80"/>
      <c r="I24" s="82" t="s">
        <v>53</v>
      </c>
      <c r="J24" s="82"/>
      <c r="K24" s="82" t="s">
        <v>32</v>
      </c>
      <c r="L24" s="83">
        <v>2</v>
      </c>
      <c r="M24" s="60" t="s">
        <v>36</v>
      </c>
      <c r="N24" s="62">
        <v>1</v>
      </c>
      <c r="O24" s="62">
        <v>1.3</v>
      </c>
      <c r="P24" s="79">
        <v>32</v>
      </c>
      <c r="Q24" s="89">
        <f t="shared" si="0"/>
        <v>41.6</v>
      </c>
      <c r="R24" s="79">
        <v>16</v>
      </c>
      <c r="S24" s="83">
        <v>2</v>
      </c>
      <c r="T24" s="90">
        <f t="shared" si="1"/>
        <v>32</v>
      </c>
      <c r="U24" s="91">
        <f t="shared" si="2"/>
        <v>73.6</v>
      </c>
      <c r="V24" s="92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62">
        <v>23</v>
      </c>
      <c r="B25" s="62" t="s">
        <v>23</v>
      </c>
      <c r="C25" s="78" t="s">
        <v>75</v>
      </c>
      <c r="D25" s="79">
        <v>40</v>
      </c>
      <c r="E25" s="79">
        <v>34</v>
      </c>
      <c r="F25" s="79">
        <v>6</v>
      </c>
      <c r="G25" s="79"/>
      <c r="H25" s="80"/>
      <c r="I25" s="82" t="s">
        <v>76</v>
      </c>
      <c r="J25" s="82" t="s">
        <v>77</v>
      </c>
      <c r="K25" s="82" t="s">
        <v>78</v>
      </c>
      <c r="L25" s="83">
        <v>2</v>
      </c>
      <c r="M25" s="60" t="s">
        <v>31</v>
      </c>
      <c r="N25" s="62">
        <v>1</v>
      </c>
      <c r="O25" s="62">
        <v>1.3</v>
      </c>
      <c r="P25" s="79">
        <v>34</v>
      </c>
      <c r="Q25" s="89">
        <f t="shared" si="0"/>
        <v>44.2</v>
      </c>
      <c r="R25" s="79">
        <v>6</v>
      </c>
      <c r="S25" s="83">
        <v>2</v>
      </c>
      <c r="T25" s="90">
        <f t="shared" si="1"/>
        <v>12</v>
      </c>
      <c r="U25" s="91">
        <f t="shared" si="2"/>
        <v>56.2</v>
      </c>
      <c r="V25" s="92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62">
        <v>24</v>
      </c>
      <c r="B26" s="62" t="s">
        <v>23</v>
      </c>
      <c r="C26" s="78" t="s">
        <v>75</v>
      </c>
      <c r="D26" s="79">
        <v>40</v>
      </c>
      <c r="E26" s="79">
        <v>34</v>
      </c>
      <c r="F26" s="79">
        <v>6</v>
      </c>
      <c r="G26" s="79"/>
      <c r="H26" s="80"/>
      <c r="I26" s="82" t="s">
        <v>79</v>
      </c>
      <c r="J26" s="82"/>
      <c r="K26" s="82" t="s">
        <v>80</v>
      </c>
      <c r="L26" s="83">
        <v>3</v>
      </c>
      <c r="M26" s="60" t="s">
        <v>31</v>
      </c>
      <c r="N26" s="62">
        <v>1</v>
      </c>
      <c r="O26" s="62">
        <v>1.4</v>
      </c>
      <c r="P26" s="79">
        <v>34</v>
      </c>
      <c r="Q26" s="89">
        <f t="shared" si="0"/>
        <v>47.599999999999994</v>
      </c>
      <c r="R26" s="79">
        <v>6</v>
      </c>
      <c r="S26" s="83">
        <v>3</v>
      </c>
      <c r="T26" s="90">
        <f t="shared" si="1"/>
        <v>18</v>
      </c>
      <c r="U26" s="91">
        <f t="shared" si="2"/>
        <v>65.6</v>
      </c>
      <c r="V26" s="92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62">
        <v>25</v>
      </c>
      <c r="B27" s="62" t="s">
        <v>23</v>
      </c>
      <c r="C27" s="78" t="s">
        <v>81</v>
      </c>
      <c r="D27" s="79">
        <v>40</v>
      </c>
      <c r="E27" s="79">
        <v>40</v>
      </c>
      <c r="F27" s="79"/>
      <c r="G27" s="79"/>
      <c r="H27" s="80"/>
      <c r="I27" s="82" t="s">
        <v>82</v>
      </c>
      <c r="J27" s="82"/>
      <c r="K27" s="82" t="s">
        <v>78</v>
      </c>
      <c r="L27" s="83">
        <v>2</v>
      </c>
      <c r="M27" s="60" t="s">
        <v>31</v>
      </c>
      <c r="N27" s="62">
        <v>1</v>
      </c>
      <c r="O27" s="62">
        <v>1.3</v>
      </c>
      <c r="P27" s="79">
        <v>40</v>
      </c>
      <c r="Q27" s="89">
        <f t="shared" si="0"/>
        <v>52</v>
      </c>
      <c r="R27" s="79"/>
      <c r="S27" s="83">
        <v>2</v>
      </c>
      <c r="T27" s="90">
        <f t="shared" si="1"/>
        <v>0</v>
      </c>
      <c r="U27" s="91">
        <f t="shared" si="2"/>
        <v>52</v>
      </c>
      <c r="V27" s="92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62">
        <v>26</v>
      </c>
      <c r="B28" s="62" t="s">
        <v>23</v>
      </c>
      <c r="C28" s="78" t="s">
        <v>81</v>
      </c>
      <c r="D28" s="79">
        <v>40</v>
      </c>
      <c r="E28" s="79">
        <v>40</v>
      </c>
      <c r="F28" s="79"/>
      <c r="G28" s="79"/>
      <c r="H28" s="80"/>
      <c r="I28" s="82" t="s">
        <v>83</v>
      </c>
      <c r="J28" s="82" t="s">
        <v>84</v>
      </c>
      <c r="K28" s="82" t="s">
        <v>80</v>
      </c>
      <c r="L28" s="83">
        <v>3</v>
      </c>
      <c r="M28" s="60" t="s">
        <v>31</v>
      </c>
      <c r="N28" s="62">
        <v>1</v>
      </c>
      <c r="O28" s="62">
        <v>1.4</v>
      </c>
      <c r="P28" s="79">
        <v>40</v>
      </c>
      <c r="Q28" s="89">
        <f t="shared" si="0"/>
        <v>56</v>
      </c>
      <c r="R28" s="79"/>
      <c r="S28" s="83">
        <v>3</v>
      </c>
      <c r="T28" s="90">
        <f t="shared" si="1"/>
        <v>0</v>
      </c>
      <c r="U28" s="91">
        <f t="shared" si="2"/>
        <v>56</v>
      </c>
      <c r="V28" s="92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62">
        <v>27</v>
      </c>
      <c r="B29" s="62" t="s">
        <v>23</v>
      </c>
      <c r="C29" s="78" t="s">
        <v>85</v>
      </c>
      <c r="D29" s="79">
        <v>72</v>
      </c>
      <c r="E29" s="79">
        <v>66</v>
      </c>
      <c r="F29" s="79">
        <v>6</v>
      </c>
      <c r="G29" s="79"/>
      <c r="H29" s="80"/>
      <c r="I29" s="82" t="s">
        <v>86</v>
      </c>
      <c r="J29" s="82"/>
      <c r="K29" s="82" t="s">
        <v>26</v>
      </c>
      <c r="L29" s="83">
        <v>2</v>
      </c>
      <c r="M29" s="60" t="s">
        <v>31</v>
      </c>
      <c r="N29" s="62">
        <v>1</v>
      </c>
      <c r="O29" s="62">
        <v>1.3</v>
      </c>
      <c r="P29" s="79">
        <v>66</v>
      </c>
      <c r="Q29" s="89">
        <f t="shared" si="0"/>
        <v>85.8</v>
      </c>
      <c r="R29" s="79">
        <v>6</v>
      </c>
      <c r="S29" s="83">
        <v>2</v>
      </c>
      <c r="T29" s="90">
        <f t="shared" si="1"/>
        <v>12</v>
      </c>
      <c r="U29" s="91">
        <f t="shared" si="2"/>
        <v>97.8</v>
      </c>
      <c r="V29" s="92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62">
        <v>28</v>
      </c>
      <c r="B30" s="62" t="s">
        <v>23</v>
      </c>
      <c r="C30" s="78" t="s">
        <v>87</v>
      </c>
      <c r="D30" s="79">
        <v>32</v>
      </c>
      <c r="E30" s="79">
        <v>26</v>
      </c>
      <c r="F30" s="79">
        <v>6</v>
      </c>
      <c r="G30" s="79"/>
      <c r="H30" s="80"/>
      <c r="I30" s="82" t="s">
        <v>79</v>
      </c>
      <c r="J30" s="82"/>
      <c r="K30" s="82" t="s">
        <v>66</v>
      </c>
      <c r="L30" s="83">
        <v>2</v>
      </c>
      <c r="M30" s="60" t="s">
        <v>31</v>
      </c>
      <c r="N30" s="62">
        <v>1</v>
      </c>
      <c r="O30" s="62">
        <v>1.3</v>
      </c>
      <c r="P30" s="79">
        <v>26</v>
      </c>
      <c r="Q30" s="89">
        <f t="shared" si="0"/>
        <v>33.800000000000004</v>
      </c>
      <c r="R30" s="79">
        <v>6</v>
      </c>
      <c r="S30" s="83">
        <v>2</v>
      </c>
      <c r="T30" s="90">
        <f t="shared" si="1"/>
        <v>12</v>
      </c>
      <c r="U30" s="91">
        <f t="shared" si="2"/>
        <v>45.800000000000004</v>
      </c>
      <c r="V30" s="92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62">
        <v>29</v>
      </c>
      <c r="B31" s="62" t="s">
        <v>23</v>
      </c>
      <c r="C31" s="78" t="s">
        <v>88</v>
      </c>
      <c r="D31" s="79">
        <v>32</v>
      </c>
      <c r="E31" s="79">
        <v>28</v>
      </c>
      <c r="F31" s="79">
        <v>4</v>
      </c>
      <c r="G31" s="79"/>
      <c r="H31" s="80"/>
      <c r="I31" s="82" t="s">
        <v>89</v>
      </c>
      <c r="J31" s="82"/>
      <c r="K31" s="82" t="s">
        <v>66</v>
      </c>
      <c r="L31" s="83">
        <v>2</v>
      </c>
      <c r="M31" s="60" t="s">
        <v>31</v>
      </c>
      <c r="N31" s="62">
        <v>1</v>
      </c>
      <c r="O31" s="62">
        <v>1.3</v>
      </c>
      <c r="P31" s="79">
        <v>28</v>
      </c>
      <c r="Q31" s="89">
        <f t="shared" si="0"/>
        <v>36.4</v>
      </c>
      <c r="R31" s="79">
        <v>4</v>
      </c>
      <c r="S31" s="83">
        <v>2</v>
      </c>
      <c r="T31" s="90">
        <f t="shared" si="1"/>
        <v>8</v>
      </c>
      <c r="U31" s="91">
        <f t="shared" si="2"/>
        <v>44.4</v>
      </c>
      <c r="V31" s="92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62">
        <v>30</v>
      </c>
      <c r="B32" s="62" t="s">
        <v>23</v>
      </c>
      <c r="C32" s="78" t="s">
        <v>90</v>
      </c>
      <c r="D32" s="79">
        <v>48</v>
      </c>
      <c r="E32" s="79">
        <v>38</v>
      </c>
      <c r="F32" s="79">
        <v>10</v>
      </c>
      <c r="G32" s="79"/>
      <c r="H32" s="80"/>
      <c r="I32" s="82" t="s">
        <v>91</v>
      </c>
      <c r="J32" s="82"/>
      <c r="K32" s="82" t="s">
        <v>69</v>
      </c>
      <c r="L32" s="83">
        <v>2</v>
      </c>
      <c r="M32" s="60" t="s">
        <v>36</v>
      </c>
      <c r="N32" s="62">
        <v>1</v>
      </c>
      <c r="O32" s="62">
        <v>1.3</v>
      </c>
      <c r="P32" s="79">
        <v>38</v>
      </c>
      <c r="Q32" s="89">
        <f t="shared" si="0"/>
        <v>49.4</v>
      </c>
      <c r="R32" s="79">
        <v>10</v>
      </c>
      <c r="S32" s="83">
        <v>2</v>
      </c>
      <c r="T32" s="90">
        <f t="shared" si="1"/>
        <v>20</v>
      </c>
      <c r="U32" s="91">
        <f t="shared" si="2"/>
        <v>69.4</v>
      </c>
      <c r="V32" s="92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62">
        <v>31</v>
      </c>
      <c r="B33" s="62" t="s">
        <v>23</v>
      </c>
      <c r="C33" s="78" t="s">
        <v>90</v>
      </c>
      <c r="D33" s="79">
        <v>48</v>
      </c>
      <c r="E33" s="79">
        <v>38</v>
      </c>
      <c r="F33" s="79">
        <v>10</v>
      </c>
      <c r="G33" s="79"/>
      <c r="H33" s="80"/>
      <c r="I33" s="82" t="s">
        <v>91</v>
      </c>
      <c r="J33" s="82"/>
      <c r="K33" s="82" t="s">
        <v>70</v>
      </c>
      <c r="L33" s="83">
        <v>3</v>
      </c>
      <c r="M33" s="60" t="s">
        <v>36</v>
      </c>
      <c r="N33" s="62">
        <v>1</v>
      </c>
      <c r="O33" s="62">
        <v>1.4</v>
      </c>
      <c r="P33" s="79">
        <v>38</v>
      </c>
      <c r="Q33" s="89">
        <f t="shared" si="0"/>
        <v>53.199999999999996</v>
      </c>
      <c r="R33" s="79">
        <v>10</v>
      </c>
      <c r="S33" s="83">
        <v>3</v>
      </c>
      <c r="T33" s="90">
        <f t="shared" si="1"/>
        <v>30</v>
      </c>
      <c r="U33" s="91">
        <f t="shared" si="2"/>
        <v>83.19999999999999</v>
      </c>
      <c r="V33" s="92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62">
        <v>32</v>
      </c>
      <c r="B34" s="62" t="s">
        <v>23</v>
      </c>
      <c r="C34" s="78" t="s">
        <v>92</v>
      </c>
      <c r="D34" s="79">
        <v>48</v>
      </c>
      <c r="E34" s="79">
        <v>44</v>
      </c>
      <c r="F34" s="79">
        <v>4</v>
      </c>
      <c r="G34" s="79"/>
      <c r="H34" s="80"/>
      <c r="I34" s="82" t="s">
        <v>49</v>
      </c>
      <c r="J34" s="82"/>
      <c r="K34" s="82" t="s">
        <v>26</v>
      </c>
      <c r="L34" s="83">
        <v>2</v>
      </c>
      <c r="M34" s="60" t="s">
        <v>27</v>
      </c>
      <c r="N34" s="62">
        <v>1</v>
      </c>
      <c r="O34" s="62">
        <v>1.3</v>
      </c>
      <c r="P34" s="79">
        <v>44</v>
      </c>
      <c r="Q34" s="89">
        <f t="shared" si="0"/>
        <v>57.2</v>
      </c>
      <c r="R34" s="79">
        <v>4</v>
      </c>
      <c r="S34" s="83">
        <v>2</v>
      </c>
      <c r="T34" s="90">
        <f t="shared" si="1"/>
        <v>8</v>
      </c>
      <c r="U34" s="91">
        <f t="shared" si="2"/>
        <v>65.2</v>
      </c>
      <c r="V34" s="92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62">
        <v>33</v>
      </c>
      <c r="B35" s="62" t="s">
        <v>23</v>
      </c>
      <c r="C35" s="78" t="s">
        <v>93</v>
      </c>
      <c r="D35" s="79">
        <v>32</v>
      </c>
      <c r="E35" s="79">
        <v>32</v>
      </c>
      <c r="F35" s="79"/>
      <c r="G35" s="79"/>
      <c r="H35" s="80"/>
      <c r="I35" s="82" t="s">
        <v>51</v>
      </c>
      <c r="J35" s="82"/>
      <c r="K35" s="82" t="s">
        <v>47</v>
      </c>
      <c r="L35" s="83">
        <v>2</v>
      </c>
      <c r="M35" s="60" t="s">
        <v>27</v>
      </c>
      <c r="N35" s="62">
        <v>1</v>
      </c>
      <c r="O35" s="62">
        <v>1.3</v>
      </c>
      <c r="P35" s="79">
        <v>32</v>
      </c>
      <c r="Q35" s="89">
        <f t="shared" si="0"/>
        <v>41.6</v>
      </c>
      <c r="R35" s="79"/>
      <c r="S35" s="83">
        <v>2</v>
      </c>
      <c r="T35" s="90">
        <f t="shared" si="1"/>
        <v>0</v>
      </c>
      <c r="U35" s="91">
        <f t="shared" si="2"/>
        <v>41.6</v>
      </c>
      <c r="V35" s="92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62">
        <v>34</v>
      </c>
      <c r="B36" s="62" t="s">
        <v>23</v>
      </c>
      <c r="C36" s="78" t="s">
        <v>94</v>
      </c>
      <c r="D36" s="79">
        <v>32</v>
      </c>
      <c r="E36" s="79">
        <v>32</v>
      </c>
      <c r="F36" s="79"/>
      <c r="G36" s="79"/>
      <c r="H36" s="80"/>
      <c r="I36" s="82" t="s">
        <v>95</v>
      </c>
      <c r="J36" s="82"/>
      <c r="K36" s="82" t="s">
        <v>47</v>
      </c>
      <c r="L36" s="83">
        <v>2</v>
      </c>
      <c r="M36" s="60" t="s">
        <v>27</v>
      </c>
      <c r="N36" s="62">
        <v>1</v>
      </c>
      <c r="O36" s="62">
        <v>1.3</v>
      </c>
      <c r="P36" s="79">
        <v>32</v>
      </c>
      <c r="Q36" s="89">
        <f aca="true" t="shared" si="3" ref="Q36:Q67">N36*O36*P36</f>
        <v>41.6</v>
      </c>
      <c r="R36" s="79"/>
      <c r="S36" s="83">
        <v>2</v>
      </c>
      <c r="T36" s="90">
        <f aca="true" t="shared" si="4" ref="T36:T67">R36*S36</f>
        <v>0</v>
      </c>
      <c r="U36" s="91">
        <f aca="true" t="shared" si="5" ref="U36:U67">Q36+T36</f>
        <v>41.6</v>
      </c>
      <c r="V36" s="92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62">
        <v>35</v>
      </c>
      <c r="B37" s="62" t="s">
        <v>23</v>
      </c>
      <c r="C37" s="78" t="s">
        <v>96</v>
      </c>
      <c r="D37" s="79">
        <v>48</v>
      </c>
      <c r="E37" s="79">
        <v>44</v>
      </c>
      <c r="F37" s="79">
        <v>4</v>
      </c>
      <c r="G37" s="79"/>
      <c r="H37" s="80"/>
      <c r="I37" s="82" t="s">
        <v>97</v>
      </c>
      <c r="J37" s="82"/>
      <c r="K37" s="82" t="s">
        <v>98</v>
      </c>
      <c r="L37" s="83">
        <v>2</v>
      </c>
      <c r="M37" s="60" t="s">
        <v>36</v>
      </c>
      <c r="N37" s="62">
        <v>1</v>
      </c>
      <c r="O37" s="62">
        <v>1.3</v>
      </c>
      <c r="P37" s="79">
        <v>44</v>
      </c>
      <c r="Q37" s="89">
        <f t="shared" si="3"/>
        <v>57.2</v>
      </c>
      <c r="R37" s="79">
        <v>4</v>
      </c>
      <c r="S37" s="83">
        <v>2</v>
      </c>
      <c r="T37" s="90">
        <f t="shared" si="4"/>
        <v>8</v>
      </c>
      <c r="U37" s="91">
        <f t="shared" si="5"/>
        <v>65.2</v>
      </c>
      <c r="V37" s="92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62">
        <v>36</v>
      </c>
      <c r="B38" s="62" t="s">
        <v>23</v>
      </c>
      <c r="C38" s="78" t="s">
        <v>96</v>
      </c>
      <c r="D38" s="79">
        <v>48</v>
      </c>
      <c r="E38" s="79">
        <v>44</v>
      </c>
      <c r="F38" s="79">
        <v>4</v>
      </c>
      <c r="G38" s="79"/>
      <c r="H38" s="80"/>
      <c r="I38" s="82" t="s">
        <v>97</v>
      </c>
      <c r="J38" s="82"/>
      <c r="K38" s="82" t="s">
        <v>99</v>
      </c>
      <c r="L38" s="83">
        <v>2</v>
      </c>
      <c r="M38" s="60" t="s">
        <v>36</v>
      </c>
      <c r="N38" s="62">
        <v>1</v>
      </c>
      <c r="O38" s="62">
        <v>1.3</v>
      </c>
      <c r="P38" s="79">
        <v>44</v>
      </c>
      <c r="Q38" s="89">
        <f t="shared" si="3"/>
        <v>57.2</v>
      </c>
      <c r="R38" s="79">
        <v>4</v>
      </c>
      <c r="S38" s="83">
        <v>2</v>
      </c>
      <c r="T38" s="90">
        <f t="shared" si="4"/>
        <v>8</v>
      </c>
      <c r="U38" s="91">
        <f t="shared" si="5"/>
        <v>65.2</v>
      </c>
      <c r="V38" s="92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62">
        <v>37</v>
      </c>
      <c r="B39" s="62" t="s">
        <v>23</v>
      </c>
      <c r="C39" s="78" t="s">
        <v>100</v>
      </c>
      <c r="D39" s="79">
        <v>56</v>
      </c>
      <c r="E39" s="79">
        <v>46</v>
      </c>
      <c r="F39" s="79">
        <v>10</v>
      </c>
      <c r="G39" s="79"/>
      <c r="H39" s="80"/>
      <c r="I39" s="82" t="s">
        <v>101</v>
      </c>
      <c r="J39" s="82"/>
      <c r="K39" s="82" t="s">
        <v>98</v>
      </c>
      <c r="L39" s="83">
        <v>2</v>
      </c>
      <c r="M39" s="60" t="s">
        <v>36</v>
      </c>
      <c r="N39" s="62">
        <v>1</v>
      </c>
      <c r="O39" s="62">
        <v>1.3</v>
      </c>
      <c r="P39" s="79">
        <v>46</v>
      </c>
      <c r="Q39" s="89">
        <f t="shared" si="3"/>
        <v>59.800000000000004</v>
      </c>
      <c r="R39" s="79">
        <v>10</v>
      </c>
      <c r="S39" s="83">
        <v>2</v>
      </c>
      <c r="T39" s="90">
        <f t="shared" si="4"/>
        <v>20</v>
      </c>
      <c r="U39" s="91">
        <f t="shared" si="5"/>
        <v>79.80000000000001</v>
      </c>
      <c r="V39" s="92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62">
        <v>38</v>
      </c>
      <c r="B40" s="62" t="s">
        <v>23</v>
      </c>
      <c r="C40" s="78" t="s">
        <v>100</v>
      </c>
      <c r="D40" s="79">
        <v>56</v>
      </c>
      <c r="E40" s="79">
        <v>46</v>
      </c>
      <c r="F40" s="79">
        <v>10</v>
      </c>
      <c r="G40" s="79"/>
      <c r="H40" s="80"/>
      <c r="I40" s="82" t="s">
        <v>101</v>
      </c>
      <c r="J40" s="82"/>
      <c r="K40" s="82" t="s">
        <v>99</v>
      </c>
      <c r="L40" s="83">
        <v>2</v>
      </c>
      <c r="M40" s="60" t="s">
        <v>36</v>
      </c>
      <c r="N40" s="62">
        <v>1</v>
      </c>
      <c r="O40" s="62">
        <v>1.3</v>
      </c>
      <c r="P40" s="79">
        <v>46</v>
      </c>
      <c r="Q40" s="89">
        <f t="shared" si="3"/>
        <v>59.800000000000004</v>
      </c>
      <c r="R40" s="79">
        <v>10</v>
      </c>
      <c r="S40" s="83">
        <v>2</v>
      </c>
      <c r="T40" s="90">
        <f t="shared" si="4"/>
        <v>20</v>
      </c>
      <c r="U40" s="91">
        <f t="shared" si="5"/>
        <v>79.80000000000001</v>
      </c>
      <c r="V40" s="92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62">
        <v>39</v>
      </c>
      <c r="B41" s="62" t="s">
        <v>23</v>
      </c>
      <c r="C41" s="78" t="s">
        <v>102</v>
      </c>
      <c r="D41" s="79">
        <v>48</v>
      </c>
      <c r="E41" s="79">
        <v>48</v>
      </c>
      <c r="F41" s="79"/>
      <c r="G41" s="79"/>
      <c r="H41" s="80"/>
      <c r="I41" s="82" t="s">
        <v>103</v>
      </c>
      <c r="J41" s="82"/>
      <c r="K41" s="82" t="s">
        <v>30</v>
      </c>
      <c r="L41" s="83">
        <v>2</v>
      </c>
      <c r="M41" s="60" t="s">
        <v>31</v>
      </c>
      <c r="N41" s="62">
        <v>1</v>
      </c>
      <c r="O41" s="62">
        <v>1.3</v>
      </c>
      <c r="P41" s="79">
        <v>48</v>
      </c>
      <c r="Q41" s="89">
        <f t="shared" si="3"/>
        <v>62.400000000000006</v>
      </c>
      <c r="R41" s="79"/>
      <c r="S41" s="83">
        <v>2</v>
      </c>
      <c r="T41" s="90">
        <f t="shared" si="4"/>
        <v>0</v>
      </c>
      <c r="U41" s="91">
        <f t="shared" si="5"/>
        <v>62.400000000000006</v>
      </c>
      <c r="V41" s="92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62">
        <v>40</v>
      </c>
      <c r="B42" s="62" t="s">
        <v>23</v>
      </c>
      <c r="C42" s="78" t="s">
        <v>102</v>
      </c>
      <c r="D42" s="79">
        <v>48</v>
      </c>
      <c r="E42" s="79">
        <v>48</v>
      </c>
      <c r="F42" s="79"/>
      <c r="G42" s="79"/>
      <c r="H42" s="80"/>
      <c r="I42" s="82" t="s">
        <v>103</v>
      </c>
      <c r="J42" s="82"/>
      <c r="K42" s="82" t="s">
        <v>32</v>
      </c>
      <c r="L42" s="83">
        <v>2</v>
      </c>
      <c r="M42" s="60" t="s">
        <v>31</v>
      </c>
      <c r="N42" s="62">
        <v>1</v>
      </c>
      <c r="O42" s="62">
        <v>1.3</v>
      </c>
      <c r="P42" s="79">
        <v>48</v>
      </c>
      <c r="Q42" s="89">
        <f t="shared" si="3"/>
        <v>62.400000000000006</v>
      </c>
      <c r="R42" s="79"/>
      <c r="S42" s="83">
        <v>2</v>
      </c>
      <c r="T42" s="90">
        <f t="shared" si="4"/>
        <v>0</v>
      </c>
      <c r="U42" s="91">
        <f t="shared" si="5"/>
        <v>62.400000000000006</v>
      </c>
      <c r="V42" s="92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62">
        <v>41</v>
      </c>
      <c r="B43" s="62" t="s">
        <v>23</v>
      </c>
      <c r="C43" s="78" t="s">
        <v>104</v>
      </c>
      <c r="D43" s="79">
        <v>56</v>
      </c>
      <c r="E43" s="79">
        <v>56</v>
      </c>
      <c r="F43" s="79"/>
      <c r="G43" s="79"/>
      <c r="H43" s="80"/>
      <c r="I43" s="82" t="s">
        <v>105</v>
      </c>
      <c r="J43" s="82"/>
      <c r="K43" s="82" t="s">
        <v>30</v>
      </c>
      <c r="L43" s="83">
        <v>2</v>
      </c>
      <c r="M43" s="60" t="s">
        <v>31</v>
      </c>
      <c r="N43" s="62">
        <v>1</v>
      </c>
      <c r="O43" s="62">
        <v>1.3</v>
      </c>
      <c r="P43" s="79">
        <v>56</v>
      </c>
      <c r="Q43" s="89">
        <f t="shared" si="3"/>
        <v>72.8</v>
      </c>
      <c r="R43" s="79"/>
      <c r="S43" s="83">
        <v>2</v>
      </c>
      <c r="T43" s="90">
        <f t="shared" si="4"/>
        <v>0</v>
      </c>
      <c r="U43" s="91">
        <f t="shared" si="5"/>
        <v>72.8</v>
      </c>
      <c r="V43" s="92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62">
        <v>42</v>
      </c>
      <c r="B44" s="62" t="s">
        <v>23</v>
      </c>
      <c r="C44" s="78" t="s">
        <v>104</v>
      </c>
      <c r="D44" s="79">
        <v>56</v>
      </c>
      <c r="E44" s="79">
        <v>56</v>
      </c>
      <c r="F44" s="79"/>
      <c r="G44" s="79"/>
      <c r="H44" s="80"/>
      <c r="I44" s="82" t="s">
        <v>29</v>
      </c>
      <c r="J44" s="82"/>
      <c r="K44" s="82" t="s">
        <v>32</v>
      </c>
      <c r="L44" s="83">
        <v>2</v>
      </c>
      <c r="M44" s="60" t="s">
        <v>31</v>
      </c>
      <c r="N44" s="62">
        <v>1</v>
      </c>
      <c r="O44" s="62">
        <v>1.3</v>
      </c>
      <c r="P44" s="79">
        <v>56</v>
      </c>
      <c r="Q44" s="89">
        <f t="shared" si="3"/>
        <v>72.8</v>
      </c>
      <c r="R44" s="79"/>
      <c r="S44" s="83">
        <v>2</v>
      </c>
      <c r="T44" s="90">
        <f t="shared" si="4"/>
        <v>0</v>
      </c>
      <c r="U44" s="91">
        <f t="shared" si="5"/>
        <v>72.8</v>
      </c>
      <c r="V44" s="92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62">
        <v>43</v>
      </c>
      <c r="B45" s="62" t="s">
        <v>23</v>
      </c>
      <c r="C45" s="78" t="s">
        <v>106</v>
      </c>
      <c r="D45" s="79">
        <v>48</v>
      </c>
      <c r="E45" s="79">
        <v>48</v>
      </c>
      <c r="F45" s="79"/>
      <c r="G45" s="79"/>
      <c r="H45" s="80"/>
      <c r="I45" s="82" t="s">
        <v>107</v>
      </c>
      <c r="J45" s="82"/>
      <c r="K45" s="82" t="s">
        <v>98</v>
      </c>
      <c r="L45" s="83">
        <v>2</v>
      </c>
      <c r="M45" s="60" t="s">
        <v>31</v>
      </c>
      <c r="N45" s="62">
        <v>1</v>
      </c>
      <c r="O45" s="62">
        <v>1.3</v>
      </c>
      <c r="P45" s="79">
        <v>48</v>
      </c>
      <c r="Q45" s="89">
        <f t="shared" si="3"/>
        <v>62.400000000000006</v>
      </c>
      <c r="R45" s="79"/>
      <c r="S45" s="83">
        <v>2</v>
      </c>
      <c r="T45" s="90">
        <f t="shared" si="4"/>
        <v>0</v>
      </c>
      <c r="U45" s="91">
        <f t="shared" si="5"/>
        <v>62.400000000000006</v>
      </c>
      <c r="V45" s="92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62">
        <v>44</v>
      </c>
      <c r="B46" s="62" t="s">
        <v>23</v>
      </c>
      <c r="C46" s="78" t="s">
        <v>106</v>
      </c>
      <c r="D46" s="79">
        <v>48</v>
      </c>
      <c r="E46" s="79">
        <v>48</v>
      </c>
      <c r="F46" s="79"/>
      <c r="G46" s="79"/>
      <c r="H46" s="80"/>
      <c r="I46" s="82" t="s">
        <v>107</v>
      </c>
      <c r="J46" s="82"/>
      <c r="K46" s="82" t="s">
        <v>99</v>
      </c>
      <c r="L46" s="83">
        <v>2</v>
      </c>
      <c r="M46" s="60" t="s">
        <v>31</v>
      </c>
      <c r="N46" s="62">
        <v>1</v>
      </c>
      <c r="O46" s="62">
        <v>1.3</v>
      </c>
      <c r="P46" s="79">
        <v>48</v>
      </c>
      <c r="Q46" s="89">
        <f t="shared" si="3"/>
        <v>62.400000000000006</v>
      </c>
      <c r="R46" s="79"/>
      <c r="S46" s="83">
        <v>2</v>
      </c>
      <c r="T46" s="90">
        <f t="shared" si="4"/>
        <v>0</v>
      </c>
      <c r="U46" s="91">
        <f t="shared" si="5"/>
        <v>62.400000000000006</v>
      </c>
      <c r="V46" s="92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62">
        <v>45</v>
      </c>
      <c r="B47" s="62" t="s">
        <v>23</v>
      </c>
      <c r="C47" s="78" t="s">
        <v>108</v>
      </c>
      <c r="D47" s="79">
        <v>48</v>
      </c>
      <c r="E47" s="79">
        <v>48</v>
      </c>
      <c r="F47" s="79"/>
      <c r="G47" s="79"/>
      <c r="H47" s="80"/>
      <c r="I47" s="84" t="s">
        <v>109</v>
      </c>
      <c r="J47" s="82"/>
      <c r="K47" s="82" t="s">
        <v>40</v>
      </c>
      <c r="L47" s="83">
        <v>1</v>
      </c>
      <c r="M47" s="60" t="s">
        <v>31</v>
      </c>
      <c r="N47" s="62">
        <v>1.2</v>
      </c>
      <c r="O47" s="62">
        <v>1</v>
      </c>
      <c r="P47" s="79">
        <v>48</v>
      </c>
      <c r="Q47" s="89">
        <f t="shared" si="3"/>
        <v>57.599999999999994</v>
      </c>
      <c r="R47" s="79"/>
      <c r="S47" s="83">
        <v>1</v>
      </c>
      <c r="T47" s="90">
        <f t="shared" si="4"/>
        <v>0</v>
      </c>
      <c r="U47" s="91">
        <f t="shared" si="5"/>
        <v>57.599999999999994</v>
      </c>
      <c r="V47" s="92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62">
        <v>46</v>
      </c>
      <c r="B48" s="62" t="s">
        <v>23</v>
      </c>
      <c r="C48" s="78" t="s">
        <v>110</v>
      </c>
      <c r="D48" s="79">
        <v>40</v>
      </c>
      <c r="E48" s="79">
        <v>30</v>
      </c>
      <c r="F48" s="79">
        <v>10</v>
      </c>
      <c r="G48" s="79"/>
      <c r="H48" s="80"/>
      <c r="I48" s="82" t="s">
        <v>111</v>
      </c>
      <c r="J48" s="82"/>
      <c r="K48" s="82" t="s">
        <v>69</v>
      </c>
      <c r="L48" s="83">
        <v>2</v>
      </c>
      <c r="M48" s="60" t="s">
        <v>36</v>
      </c>
      <c r="N48" s="62">
        <v>1</v>
      </c>
      <c r="O48" s="62">
        <v>1.3</v>
      </c>
      <c r="P48" s="79">
        <v>30</v>
      </c>
      <c r="Q48" s="89">
        <f t="shared" si="3"/>
        <v>39</v>
      </c>
      <c r="R48" s="79">
        <v>10</v>
      </c>
      <c r="S48" s="83">
        <v>2</v>
      </c>
      <c r="T48" s="90">
        <f t="shared" si="4"/>
        <v>20</v>
      </c>
      <c r="U48" s="91">
        <f t="shared" si="5"/>
        <v>59</v>
      </c>
      <c r="V48" s="92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62">
        <v>47</v>
      </c>
      <c r="B49" s="62" t="s">
        <v>23</v>
      </c>
      <c r="C49" s="78" t="s">
        <v>110</v>
      </c>
      <c r="D49" s="79">
        <v>40</v>
      </c>
      <c r="E49" s="79">
        <v>30</v>
      </c>
      <c r="F49" s="79">
        <v>10</v>
      </c>
      <c r="G49" s="79"/>
      <c r="H49" s="80"/>
      <c r="I49" s="82" t="s">
        <v>111</v>
      </c>
      <c r="J49" s="82"/>
      <c r="K49" s="82" t="s">
        <v>70</v>
      </c>
      <c r="L49" s="83">
        <v>3</v>
      </c>
      <c r="M49" s="60" t="s">
        <v>36</v>
      </c>
      <c r="N49" s="62">
        <v>1</v>
      </c>
      <c r="O49" s="62">
        <v>1.4</v>
      </c>
      <c r="P49" s="79">
        <v>30</v>
      </c>
      <c r="Q49" s="89">
        <f t="shared" si="3"/>
        <v>42</v>
      </c>
      <c r="R49" s="79">
        <v>10</v>
      </c>
      <c r="S49" s="83">
        <v>3</v>
      </c>
      <c r="T49" s="90">
        <f t="shared" si="4"/>
        <v>30</v>
      </c>
      <c r="U49" s="91">
        <f t="shared" si="5"/>
        <v>72</v>
      </c>
      <c r="V49" s="92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62">
        <v>48</v>
      </c>
      <c r="B50" s="62" t="s">
        <v>23</v>
      </c>
      <c r="C50" s="78" t="s">
        <v>112</v>
      </c>
      <c r="D50" s="79">
        <v>40</v>
      </c>
      <c r="E50" s="79">
        <v>28</v>
      </c>
      <c r="F50" s="79">
        <v>12</v>
      </c>
      <c r="G50" s="79"/>
      <c r="H50" s="80"/>
      <c r="I50" s="82" t="s">
        <v>113</v>
      </c>
      <c r="J50" s="82"/>
      <c r="K50" s="82" t="s">
        <v>69</v>
      </c>
      <c r="L50" s="83">
        <v>2</v>
      </c>
      <c r="M50" s="60" t="s">
        <v>36</v>
      </c>
      <c r="N50" s="62">
        <v>1</v>
      </c>
      <c r="O50" s="62">
        <v>1.3</v>
      </c>
      <c r="P50" s="79">
        <v>28</v>
      </c>
      <c r="Q50" s="89">
        <f t="shared" si="3"/>
        <v>36.4</v>
      </c>
      <c r="R50" s="79">
        <v>12</v>
      </c>
      <c r="S50" s="83">
        <v>2</v>
      </c>
      <c r="T50" s="90">
        <f t="shared" si="4"/>
        <v>24</v>
      </c>
      <c r="U50" s="91">
        <f t="shared" si="5"/>
        <v>60.4</v>
      </c>
      <c r="V50" s="92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62">
        <v>49</v>
      </c>
      <c r="B51" s="62" t="s">
        <v>23</v>
      </c>
      <c r="C51" s="78" t="s">
        <v>112</v>
      </c>
      <c r="D51" s="79">
        <v>40</v>
      </c>
      <c r="E51" s="79">
        <v>28</v>
      </c>
      <c r="F51" s="79">
        <v>12</v>
      </c>
      <c r="G51" s="79"/>
      <c r="H51" s="80"/>
      <c r="I51" s="82" t="s">
        <v>114</v>
      </c>
      <c r="J51" s="82"/>
      <c r="K51" s="82" t="s">
        <v>70</v>
      </c>
      <c r="L51" s="83">
        <v>3</v>
      </c>
      <c r="M51" s="60" t="s">
        <v>36</v>
      </c>
      <c r="N51" s="62">
        <v>1</v>
      </c>
      <c r="O51" s="62">
        <v>1.4</v>
      </c>
      <c r="P51" s="79">
        <v>28</v>
      </c>
      <c r="Q51" s="89">
        <f t="shared" si="3"/>
        <v>39.199999999999996</v>
      </c>
      <c r="R51" s="79">
        <v>12</v>
      </c>
      <c r="S51" s="83">
        <v>3</v>
      </c>
      <c r="T51" s="90">
        <f t="shared" si="4"/>
        <v>36</v>
      </c>
      <c r="U51" s="91">
        <f t="shared" si="5"/>
        <v>75.19999999999999</v>
      </c>
      <c r="V51" s="92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62">
        <v>50</v>
      </c>
      <c r="B52" s="62" t="s">
        <v>23</v>
      </c>
      <c r="C52" s="78" t="s">
        <v>115</v>
      </c>
      <c r="D52" s="79">
        <v>48</v>
      </c>
      <c r="E52" s="79">
        <v>48</v>
      </c>
      <c r="F52" s="79"/>
      <c r="G52" s="79"/>
      <c r="H52" s="80"/>
      <c r="I52" s="82" t="s">
        <v>25</v>
      </c>
      <c r="J52" s="82"/>
      <c r="K52" s="82" t="s">
        <v>47</v>
      </c>
      <c r="L52" s="83">
        <v>2</v>
      </c>
      <c r="M52" s="60" t="s">
        <v>116</v>
      </c>
      <c r="N52" s="62">
        <v>1</v>
      </c>
      <c r="O52" s="62">
        <v>1.3</v>
      </c>
      <c r="P52" s="79">
        <v>48</v>
      </c>
      <c r="Q52" s="89">
        <f t="shared" si="3"/>
        <v>62.400000000000006</v>
      </c>
      <c r="R52" s="79"/>
      <c r="S52" s="83">
        <v>2</v>
      </c>
      <c r="T52" s="90">
        <f t="shared" si="4"/>
        <v>0</v>
      </c>
      <c r="U52" s="91">
        <f t="shared" si="5"/>
        <v>62.400000000000006</v>
      </c>
      <c r="V52" s="92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62">
        <v>51</v>
      </c>
      <c r="B53" s="62" t="s">
        <v>23</v>
      </c>
      <c r="C53" s="78" t="s">
        <v>117</v>
      </c>
      <c r="D53" s="79">
        <v>24</v>
      </c>
      <c r="E53" s="79">
        <v>16</v>
      </c>
      <c r="F53" s="79">
        <v>8</v>
      </c>
      <c r="G53" s="79"/>
      <c r="H53" s="80"/>
      <c r="I53" s="82" t="s">
        <v>118</v>
      </c>
      <c r="J53" s="82"/>
      <c r="K53" s="82" t="s">
        <v>78</v>
      </c>
      <c r="L53" s="83">
        <v>2</v>
      </c>
      <c r="M53" s="60" t="s">
        <v>31</v>
      </c>
      <c r="N53" s="62">
        <v>1</v>
      </c>
      <c r="O53" s="62">
        <v>1.3</v>
      </c>
      <c r="P53" s="79">
        <v>16</v>
      </c>
      <c r="Q53" s="89">
        <f t="shared" si="3"/>
        <v>20.8</v>
      </c>
      <c r="R53" s="79">
        <v>8</v>
      </c>
      <c r="S53" s="83">
        <v>2</v>
      </c>
      <c r="T53" s="90">
        <f t="shared" si="4"/>
        <v>16</v>
      </c>
      <c r="U53" s="91">
        <f t="shared" si="5"/>
        <v>36.8</v>
      </c>
      <c r="V53" s="92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62">
        <v>52</v>
      </c>
      <c r="B54" s="62" t="s">
        <v>23</v>
      </c>
      <c r="C54" s="78" t="s">
        <v>117</v>
      </c>
      <c r="D54" s="79">
        <v>24</v>
      </c>
      <c r="E54" s="79">
        <v>16</v>
      </c>
      <c r="F54" s="79">
        <v>8</v>
      </c>
      <c r="G54" s="79"/>
      <c r="H54" s="80"/>
      <c r="I54" s="82" t="s">
        <v>118</v>
      </c>
      <c r="J54" s="82"/>
      <c r="K54" s="82" t="s">
        <v>80</v>
      </c>
      <c r="L54" s="83">
        <v>3</v>
      </c>
      <c r="M54" s="60" t="s">
        <v>31</v>
      </c>
      <c r="N54" s="62">
        <v>1</v>
      </c>
      <c r="O54" s="62">
        <v>1.4</v>
      </c>
      <c r="P54" s="79">
        <v>16</v>
      </c>
      <c r="Q54" s="89">
        <f t="shared" si="3"/>
        <v>22.4</v>
      </c>
      <c r="R54" s="79">
        <v>8</v>
      </c>
      <c r="S54" s="83">
        <v>3</v>
      </c>
      <c r="T54" s="90">
        <f t="shared" si="4"/>
        <v>24</v>
      </c>
      <c r="U54" s="91">
        <f t="shared" si="5"/>
        <v>46.4</v>
      </c>
      <c r="V54" s="92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62">
        <v>53</v>
      </c>
      <c r="B55" s="62" t="s">
        <v>23</v>
      </c>
      <c r="C55" s="78" t="s">
        <v>119</v>
      </c>
      <c r="D55" s="79">
        <v>40</v>
      </c>
      <c r="E55" s="79">
        <v>40</v>
      </c>
      <c r="F55" s="79"/>
      <c r="G55" s="79"/>
      <c r="H55" s="80"/>
      <c r="I55" s="82" t="s">
        <v>83</v>
      </c>
      <c r="J55" s="82"/>
      <c r="K55" s="82" t="s">
        <v>54</v>
      </c>
      <c r="L55" s="83">
        <v>2</v>
      </c>
      <c r="M55" s="60" t="s">
        <v>31</v>
      </c>
      <c r="N55" s="62">
        <v>1</v>
      </c>
      <c r="O55" s="62">
        <v>1.3</v>
      </c>
      <c r="P55" s="79">
        <v>40</v>
      </c>
      <c r="Q55" s="89">
        <f t="shared" si="3"/>
        <v>52</v>
      </c>
      <c r="R55" s="79"/>
      <c r="S55" s="83">
        <v>2</v>
      </c>
      <c r="T55" s="90">
        <f t="shared" si="4"/>
        <v>0</v>
      </c>
      <c r="U55" s="91">
        <f t="shared" si="5"/>
        <v>52</v>
      </c>
      <c r="V55" s="92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62">
        <v>54</v>
      </c>
      <c r="B56" s="62" t="s">
        <v>23</v>
      </c>
      <c r="C56" s="78" t="s">
        <v>120</v>
      </c>
      <c r="D56" s="79">
        <v>48</v>
      </c>
      <c r="E56" s="79">
        <v>40</v>
      </c>
      <c r="F56" s="79">
        <v>8</v>
      </c>
      <c r="G56" s="79"/>
      <c r="H56" s="80"/>
      <c r="I56" s="82" t="s">
        <v>39</v>
      </c>
      <c r="J56" s="82"/>
      <c r="K56" s="82" t="s">
        <v>121</v>
      </c>
      <c r="L56" s="83">
        <v>2</v>
      </c>
      <c r="M56" s="60" t="s">
        <v>36</v>
      </c>
      <c r="N56" s="62">
        <v>1</v>
      </c>
      <c r="O56" s="62">
        <v>1.3</v>
      </c>
      <c r="P56" s="79">
        <v>40</v>
      </c>
      <c r="Q56" s="89">
        <f t="shared" si="3"/>
        <v>52</v>
      </c>
      <c r="R56" s="79">
        <v>8</v>
      </c>
      <c r="S56" s="83">
        <v>2</v>
      </c>
      <c r="T56" s="90">
        <f t="shared" si="4"/>
        <v>16</v>
      </c>
      <c r="U56" s="91">
        <f t="shared" si="5"/>
        <v>68</v>
      </c>
      <c r="V56" s="92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62">
        <v>55</v>
      </c>
      <c r="B57" s="62" t="s">
        <v>23</v>
      </c>
      <c r="C57" s="78" t="s">
        <v>122</v>
      </c>
      <c r="D57" s="79">
        <v>48</v>
      </c>
      <c r="E57" s="79">
        <v>48</v>
      </c>
      <c r="F57" s="79"/>
      <c r="G57" s="79"/>
      <c r="H57" s="80"/>
      <c r="I57" s="82" t="s">
        <v>123</v>
      </c>
      <c r="J57" s="82"/>
      <c r="K57" s="82" t="s">
        <v>35</v>
      </c>
      <c r="L57" s="83">
        <v>3</v>
      </c>
      <c r="M57" s="60" t="s">
        <v>36</v>
      </c>
      <c r="N57" s="62">
        <v>1</v>
      </c>
      <c r="O57" s="62">
        <v>1.4</v>
      </c>
      <c r="P57" s="79">
        <v>48</v>
      </c>
      <c r="Q57" s="89">
        <f t="shared" si="3"/>
        <v>67.19999999999999</v>
      </c>
      <c r="R57" s="79"/>
      <c r="S57" s="83">
        <v>3</v>
      </c>
      <c r="T57" s="90">
        <f t="shared" si="4"/>
        <v>0</v>
      </c>
      <c r="U57" s="91">
        <f t="shared" si="5"/>
        <v>67.19999999999999</v>
      </c>
      <c r="V57" s="92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62">
        <v>56</v>
      </c>
      <c r="B58" s="62" t="s">
        <v>23</v>
      </c>
      <c r="C58" s="78" t="s">
        <v>122</v>
      </c>
      <c r="D58" s="79">
        <v>48</v>
      </c>
      <c r="E58" s="79">
        <v>48</v>
      </c>
      <c r="F58" s="79"/>
      <c r="G58" s="79"/>
      <c r="H58" s="80"/>
      <c r="I58" s="82" t="s">
        <v>123</v>
      </c>
      <c r="J58" s="82"/>
      <c r="K58" s="82" t="s">
        <v>37</v>
      </c>
      <c r="L58" s="83">
        <v>2</v>
      </c>
      <c r="M58" s="60" t="s">
        <v>36</v>
      </c>
      <c r="N58" s="62">
        <v>1</v>
      </c>
      <c r="O58" s="62">
        <v>1.3</v>
      </c>
      <c r="P58" s="79">
        <v>48</v>
      </c>
      <c r="Q58" s="89">
        <f t="shared" si="3"/>
        <v>62.400000000000006</v>
      </c>
      <c r="R58" s="79"/>
      <c r="S58" s="83">
        <v>2</v>
      </c>
      <c r="T58" s="90">
        <f t="shared" si="4"/>
        <v>0</v>
      </c>
      <c r="U58" s="91">
        <f t="shared" si="5"/>
        <v>62.400000000000006</v>
      </c>
      <c r="V58" s="92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62">
        <v>57</v>
      </c>
      <c r="B59" s="62" t="s">
        <v>23</v>
      </c>
      <c r="C59" s="78" t="s">
        <v>124</v>
      </c>
      <c r="D59" s="79">
        <v>32</v>
      </c>
      <c r="E59" s="79">
        <v>24</v>
      </c>
      <c r="F59" s="79">
        <v>8</v>
      </c>
      <c r="G59" s="79"/>
      <c r="H59" s="80"/>
      <c r="I59" s="82" t="s">
        <v>125</v>
      </c>
      <c r="J59" s="82"/>
      <c r="K59" s="82" t="s">
        <v>126</v>
      </c>
      <c r="L59" s="83">
        <v>2</v>
      </c>
      <c r="M59" s="60" t="s">
        <v>61</v>
      </c>
      <c r="N59" s="62">
        <v>1</v>
      </c>
      <c r="O59" s="62">
        <v>1.3</v>
      </c>
      <c r="P59" s="79">
        <v>24</v>
      </c>
      <c r="Q59" s="89">
        <f t="shared" si="3"/>
        <v>31.200000000000003</v>
      </c>
      <c r="R59" s="79">
        <v>8</v>
      </c>
      <c r="S59" s="83">
        <v>2</v>
      </c>
      <c r="T59" s="90">
        <f t="shared" si="4"/>
        <v>16</v>
      </c>
      <c r="U59" s="91">
        <f t="shared" si="5"/>
        <v>47.2</v>
      </c>
      <c r="V59" s="92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62">
        <v>58</v>
      </c>
      <c r="B60" s="62" t="s">
        <v>23</v>
      </c>
      <c r="C60" s="78" t="s">
        <v>124</v>
      </c>
      <c r="D60" s="79">
        <v>32</v>
      </c>
      <c r="E60" s="79">
        <v>24</v>
      </c>
      <c r="F60" s="79">
        <v>8</v>
      </c>
      <c r="G60" s="79"/>
      <c r="H60" s="80"/>
      <c r="I60" s="82" t="s">
        <v>125</v>
      </c>
      <c r="J60" s="82"/>
      <c r="K60" s="82" t="s">
        <v>127</v>
      </c>
      <c r="L60" s="83">
        <v>1</v>
      </c>
      <c r="M60" s="60" t="s">
        <v>61</v>
      </c>
      <c r="N60" s="62">
        <v>1</v>
      </c>
      <c r="O60" s="62">
        <v>1</v>
      </c>
      <c r="P60" s="79">
        <v>24</v>
      </c>
      <c r="Q60" s="89">
        <f t="shared" si="3"/>
        <v>24</v>
      </c>
      <c r="R60" s="79">
        <v>8</v>
      </c>
      <c r="S60" s="83">
        <v>1</v>
      </c>
      <c r="T60" s="90">
        <f t="shared" si="4"/>
        <v>8</v>
      </c>
      <c r="U60" s="91">
        <f t="shared" si="5"/>
        <v>32</v>
      </c>
      <c r="V60" s="92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62">
        <v>59</v>
      </c>
      <c r="B61" s="62" t="s">
        <v>23</v>
      </c>
      <c r="C61" s="78" t="s">
        <v>128</v>
      </c>
      <c r="D61" s="79">
        <v>24</v>
      </c>
      <c r="E61" s="79">
        <v>24</v>
      </c>
      <c r="F61" s="79"/>
      <c r="G61" s="79"/>
      <c r="H61" s="80"/>
      <c r="I61" s="82" t="s">
        <v>46</v>
      </c>
      <c r="J61" s="82"/>
      <c r="K61" s="82" t="s">
        <v>47</v>
      </c>
      <c r="L61" s="83">
        <v>2</v>
      </c>
      <c r="M61" s="60" t="s">
        <v>27</v>
      </c>
      <c r="N61" s="62">
        <v>1</v>
      </c>
      <c r="O61" s="62">
        <v>1.3</v>
      </c>
      <c r="P61" s="79">
        <v>24</v>
      </c>
      <c r="Q61" s="89">
        <f t="shared" si="3"/>
        <v>31.200000000000003</v>
      </c>
      <c r="R61" s="79"/>
      <c r="S61" s="83">
        <v>2</v>
      </c>
      <c r="T61" s="90">
        <f t="shared" si="4"/>
        <v>0</v>
      </c>
      <c r="U61" s="91">
        <f t="shared" si="5"/>
        <v>31.200000000000003</v>
      </c>
      <c r="V61" s="92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62">
        <v>60</v>
      </c>
      <c r="B62" s="62" t="s">
        <v>23</v>
      </c>
      <c r="C62" s="78" t="s">
        <v>129</v>
      </c>
      <c r="D62" s="79">
        <v>24</v>
      </c>
      <c r="E62" s="79">
        <v>24</v>
      </c>
      <c r="F62" s="79"/>
      <c r="G62" s="79"/>
      <c r="H62" s="80"/>
      <c r="I62" s="82" t="s">
        <v>76</v>
      </c>
      <c r="J62" s="82"/>
      <c r="K62" s="82" t="s">
        <v>47</v>
      </c>
      <c r="L62" s="83">
        <v>2</v>
      </c>
      <c r="M62" s="60" t="s">
        <v>31</v>
      </c>
      <c r="N62" s="62">
        <v>1</v>
      </c>
      <c r="O62" s="62">
        <v>1.3</v>
      </c>
      <c r="P62" s="79">
        <v>24</v>
      </c>
      <c r="Q62" s="89">
        <f t="shared" si="3"/>
        <v>31.200000000000003</v>
      </c>
      <c r="R62" s="79"/>
      <c r="S62" s="83">
        <v>2</v>
      </c>
      <c r="T62" s="90">
        <f t="shared" si="4"/>
        <v>0</v>
      </c>
      <c r="U62" s="91">
        <f t="shared" si="5"/>
        <v>31.200000000000003</v>
      </c>
      <c r="V62" s="92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62">
        <v>61</v>
      </c>
      <c r="B63" s="62" t="s">
        <v>23</v>
      </c>
      <c r="C63" s="78" t="s">
        <v>130</v>
      </c>
      <c r="D63" s="79">
        <v>32</v>
      </c>
      <c r="E63" s="79">
        <v>22</v>
      </c>
      <c r="F63" s="79">
        <v>10</v>
      </c>
      <c r="G63" s="79"/>
      <c r="H63" s="80"/>
      <c r="I63" s="82" t="s">
        <v>58</v>
      </c>
      <c r="J63" s="82"/>
      <c r="K63" s="82" t="s">
        <v>66</v>
      </c>
      <c r="L63" s="83">
        <v>2</v>
      </c>
      <c r="M63" s="60" t="s">
        <v>61</v>
      </c>
      <c r="N63" s="62">
        <v>1</v>
      </c>
      <c r="O63" s="62">
        <v>1.3</v>
      </c>
      <c r="P63" s="79">
        <v>22</v>
      </c>
      <c r="Q63" s="89">
        <f t="shared" si="3"/>
        <v>28.6</v>
      </c>
      <c r="R63" s="79">
        <v>10</v>
      </c>
      <c r="S63" s="83">
        <v>2</v>
      </c>
      <c r="T63" s="90">
        <f t="shared" si="4"/>
        <v>20</v>
      </c>
      <c r="U63" s="91">
        <f t="shared" si="5"/>
        <v>48.6</v>
      </c>
      <c r="V63" s="92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62">
        <v>62</v>
      </c>
      <c r="B64" s="62" t="s">
        <v>23</v>
      </c>
      <c r="C64" s="78" t="s">
        <v>131</v>
      </c>
      <c r="D64" s="79">
        <v>32</v>
      </c>
      <c r="E64" s="79">
        <v>24</v>
      </c>
      <c r="F64" s="79">
        <v>8</v>
      </c>
      <c r="G64" s="79"/>
      <c r="H64" s="80"/>
      <c r="I64" s="82" t="s">
        <v>114</v>
      </c>
      <c r="J64" s="82"/>
      <c r="K64" s="82" t="s">
        <v>66</v>
      </c>
      <c r="L64" s="83">
        <v>2</v>
      </c>
      <c r="M64" s="60" t="s">
        <v>36</v>
      </c>
      <c r="N64" s="62">
        <v>1</v>
      </c>
      <c r="O64" s="62">
        <v>1.3</v>
      </c>
      <c r="P64" s="79">
        <v>24</v>
      </c>
      <c r="Q64" s="89">
        <f t="shared" si="3"/>
        <v>31.200000000000003</v>
      </c>
      <c r="R64" s="79">
        <v>8</v>
      </c>
      <c r="S64" s="83">
        <v>2</v>
      </c>
      <c r="T64" s="90">
        <f t="shared" si="4"/>
        <v>16</v>
      </c>
      <c r="U64" s="91">
        <f t="shared" si="5"/>
        <v>47.2</v>
      </c>
      <c r="V64" s="92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62">
        <v>63</v>
      </c>
      <c r="B65" s="62" t="s">
        <v>23</v>
      </c>
      <c r="C65" s="78" t="s">
        <v>132</v>
      </c>
      <c r="D65" s="79">
        <v>24</v>
      </c>
      <c r="E65" s="79">
        <v>18</v>
      </c>
      <c r="F65" s="79">
        <v>6</v>
      </c>
      <c r="G65" s="79"/>
      <c r="H65" s="80"/>
      <c r="I65" s="82" t="s">
        <v>133</v>
      </c>
      <c r="J65" s="82"/>
      <c r="K65" s="82" t="s">
        <v>66</v>
      </c>
      <c r="L65" s="83">
        <v>2</v>
      </c>
      <c r="M65" s="60" t="s">
        <v>134</v>
      </c>
      <c r="N65" s="62">
        <v>1</v>
      </c>
      <c r="O65" s="62">
        <v>1.3</v>
      </c>
      <c r="P65" s="79">
        <v>18</v>
      </c>
      <c r="Q65" s="89">
        <f t="shared" si="3"/>
        <v>23.400000000000002</v>
      </c>
      <c r="R65" s="79">
        <v>6</v>
      </c>
      <c r="S65" s="83">
        <v>2</v>
      </c>
      <c r="T65" s="90">
        <f t="shared" si="4"/>
        <v>12</v>
      </c>
      <c r="U65" s="91">
        <f t="shared" si="5"/>
        <v>35.400000000000006</v>
      </c>
      <c r="V65" s="92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62">
        <v>64</v>
      </c>
      <c r="B66" s="62" t="s">
        <v>23</v>
      </c>
      <c r="C66" s="78" t="s">
        <v>135</v>
      </c>
      <c r="D66" s="79">
        <v>32</v>
      </c>
      <c r="E66" s="79">
        <v>32</v>
      </c>
      <c r="F66" s="79"/>
      <c r="G66" s="79"/>
      <c r="H66" s="80"/>
      <c r="I66" s="82" t="s">
        <v>136</v>
      </c>
      <c r="J66" s="82"/>
      <c r="K66" s="82" t="s">
        <v>66</v>
      </c>
      <c r="L66" s="83">
        <v>2</v>
      </c>
      <c r="M66" s="60" t="s">
        <v>27</v>
      </c>
      <c r="N66" s="62">
        <v>1</v>
      </c>
      <c r="O66" s="62">
        <v>1.3</v>
      </c>
      <c r="P66" s="79">
        <v>32</v>
      </c>
      <c r="Q66" s="89">
        <f t="shared" si="3"/>
        <v>41.6</v>
      </c>
      <c r="R66" s="79"/>
      <c r="S66" s="83">
        <v>2</v>
      </c>
      <c r="T66" s="90">
        <f t="shared" si="4"/>
        <v>0</v>
      </c>
      <c r="U66" s="91">
        <f t="shared" si="5"/>
        <v>41.6</v>
      </c>
      <c r="V66" s="92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62">
        <v>65</v>
      </c>
      <c r="B67" s="62" t="s">
        <v>23</v>
      </c>
      <c r="C67" s="78" t="s">
        <v>137</v>
      </c>
      <c r="D67" s="79">
        <v>32</v>
      </c>
      <c r="E67" s="79">
        <v>32</v>
      </c>
      <c r="F67" s="79"/>
      <c r="G67" s="79"/>
      <c r="H67" s="80"/>
      <c r="I67" s="82" t="s">
        <v>138</v>
      </c>
      <c r="J67" s="82"/>
      <c r="K67" s="82" t="s">
        <v>66</v>
      </c>
      <c r="L67" s="83">
        <v>2</v>
      </c>
      <c r="M67" s="60" t="s">
        <v>61</v>
      </c>
      <c r="N67" s="62">
        <v>1</v>
      </c>
      <c r="O67" s="62">
        <v>1.3</v>
      </c>
      <c r="P67" s="79">
        <v>32</v>
      </c>
      <c r="Q67" s="89">
        <f t="shared" si="3"/>
        <v>41.6</v>
      </c>
      <c r="R67" s="79"/>
      <c r="S67" s="83">
        <v>2</v>
      </c>
      <c r="T67" s="90">
        <f t="shared" si="4"/>
        <v>0</v>
      </c>
      <c r="U67" s="91">
        <f t="shared" si="5"/>
        <v>41.6</v>
      </c>
      <c r="V67" s="92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62">
        <v>66</v>
      </c>
      <c r="B68" s="62" t="s">
        <v>23</v>
      </c>
      <c r="C68" s="78" t="s">
        <v>139</v>
      </c>
      <c r="D68" s="79">
        <v>32</v>
      </c>
      <c r="E68" s="79">
        <v>32</v>
      </c>
      <c r="F68" s="79"/>
      <c r="G68" s="79"/>
      <c r="H68" s="80"/>
      <c r="I68" s="82" t="s">
        <v>140</v>
      </c>
      <c r="J68" s="82" t="s">
        <v>141</v>
      </c>
      <c r="K68" s="82" t="s">
        <v>66</v>
      </c>
      <c r="L68" s="83">
        <v>2</v>
      </c>
      <c r="M68" s="60" t="s">
        <v>61</v>
      </c>
      <c r="N68" s="62">
        <v>1</v>
      </c>
      <c r="O68" s="62">
        <v>1.3</v>
      </c>
      <c r="P68" s="79">
        <v>32</v>
      </c>
      <c r="Q68" s="89">
        <f aca="true" t="shared" si="6" ref="Q68:Q99">N68*O68*P68</f>
        <v>41.6</v>
      </c>
      <c r="R68" s="79"/>
      <c r="S68" s="83">
        <v>2</v>
      </c>
      <c r="T68" s="90">
        <f aca="true" t="shared" si="7" ref="T68:T99">R68*S68</f>
        <v>0</v>
      </c>
      <c r="U68" s="91">
        <f aca="true" t="shared" si="8" ref="U68:U99">Q68+T68</f>
        <v>41.6</v>
      </c>
      <c r="V68" s="92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62">
        <v>67</v>
      </c>
      <c r="B69" s="62" t="s">
        <v>23</v>
      </c>
      <c r="C69" s="78" t="s">
        <v>142</v>
      </c>
      <c r="D69" s="79">
        <v>56</v>
      </c>
      <c r="E69" s="79">
        <v>36</v>
      </c>
      <c r="F69" s="79">
        <v>20</v>
      </c>
      <c r="G69" s="79"/>
      <c r="H69" s="80"/>
      <c r="I69" s="82" t="s">
        <v>143</v>
      </c>
      <c r="J69" s="82"/>
      <c r="K69" s="82" t="s">
        <v>69</v>
      </c>
      <c r="L69" s="83">
        <v>2</v>
      </c>
      <c r="M69" s="60" t="s">
        <v>36</v>
      </c>
      <c r="N69" s="62">
        <v>1</v>
      </c>
      <c r="O69" s="62">
        <v>1.3</v>
      </c>
      <c r="P69" s="79">
        <v>36</v>
      </c>
      <c r="Q69" s="89">
        <f t="shared" si="6"/>
        <v>46.800000000000004</v>
      </c>
      <c r="R69" s="79">
        <v>20</v>
      </c>
      <c r="S69" s="83">
        <v>2</v>
      </c>
      <c r="T69" s="90">
        <f t="shared" si="7"/>
        <v>40</v>
      </c>
      <c r="U69" s="91">
        <f t="shared" si="8"/>
        <v>86.80000000000001</v>
      </c>
      <c r="V69" s="92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">
      <c r="A70" s="62">
        <v>68</v>
      </c>
      <c r="B70" s="62" t="s">
        <v>23</v>
      </c>
      <c r="C70" s="78" t="s">
        <v>142</v>
      </c>
      <c r="D70" s="79">
        <v>56</v>
      </c>
      <c r="E70" s="79">
        <v>36</v>
      </c>
      <c r="F70" s="79">
        <v>20</v>
      </c>
      <c r="G70" s="79"/>
      <c r="H70" s="80"/>
      <c r="I70" s="82" t="s">
        <v>143</v>
      </c>
      <c r="J70" s="82"/>
      <c r="K70" s="82" t="s">
        <v>70</v>
      </c>
      <c r="L70" s="83">
        <v>3</v>
      </c>
      <c r="M70" s="60" t="s">
        <v>36</v>
      </c>
      <c r="N70" s="62">
        <v>1</v>
      </c>
      <c r="O70" s="62">
        <v>1.4</v>
      </c>
      <c r="P70" s="79">
        <v>36</v>
      </c>
      <c r="Q70" s="89">
        <f t="shared" si="6"/>
        <v>50.4</v>
      </c>
      <c r="R70" s="79">
        <v>20</v>
      </c>
      <c r="S70" s="83">
        <v>3</v>
      </c>
      <c r="T70" s="90">
        <f t="shared" si="7"/>
        <v>60</v>
      </c>
      <c r="U70" s="91">
        <f t="shared" si="8"/>
        <v>110.4</v>
      </c>
      <c r="V70" s="92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">
      <c r="A71" s="62">
        <v>69</v>
      </c>
      <c r="B71" s="62" t="s">
        <v>23</v>
      </c>
      <c r="C71" s="78" t="s">
        <v>144</v>
      </c>
      <c r="D71" s="79">
        <v>24</v>
      </c>
      <c r="E71" s="79">
        <v>24</v>
      </c>
      <c r="F71" s="79"/>
      <c r="G71" s="79"/>
      <c r="H71" s="80"/>
      <c r="I71" s="82" t="s">
        <v>145</v>
      </c>
      <c r="J71" s="82"/>
      <c r="K71" s="82" t="s">
        <v>69</v>
      </c>
      <c r="L71" s="83">
        <v>2</v>
      </c>
      <c r="M71" s="60" t="s">
        <v>36</v>
      </c>
      <c r="N71" s="62">
        <v>1</v>
      </c>
      <c r="O71" s="62">
        <v>1.3</v>
      </c>
      <c r="P71" s="79">
        <v>24</v>
      </c>
      <c r="Q71" s="89">
        <f t="shared" si="6"/>
        <v>31.200000000000003</v>
      </c>
      <c r="R71" s="79"/>
      <c r="S71" s="83">
        <v>2</v>
      </c>
      <c r="T71" s="90">
        <f t="shared" si="7"/>
        <v>0</v>
      </c>
      <c r="U71" s="91">
        <f t="shared" si="8"/>
        <v>31.200000000000003</v>
      </c>
      <c r="V71" s="92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>
      <c r="A72" s="62">
        <v>70</v>
      </c>
      <c r="B72" s="62" t="s">
        <v>23</v>
      </c>
      <c r="C72" s="78" t="s">
        <v>144</v>
      </c>
      <c r="D72" s="79">
        <v>24</v>
      </c>
      <c r="E72" s="79">
        <v>24</v>
      </c>
      <c r="F72" s="79"/>
      <c r="G72" s="79"/>
      <c r="H72" s="80"/>
      <c r="I72" s="82" t="s">
        <v>145</v>
      </c>
      <c r="J72" s="82"/>
      <c r="K72" s="82" t="s">
        <v>70</v>
      </c>
      <c r="L72" s="83">
        <v>3</v>
      </c>
      <c r="M72" s="60" t="s">
        <v>36</v>
      </c>
      <c r="N72" s="62">
        <v>1</v>
      </c>
      <c r="O72" s="62">
        <v>1.4</v>
      </c>
      <c r="P72" s="79">
        <v>24</v>
      </c>
      <c r="Q72" s="89">
        <f t="shared" si="6"/>
        <v>33.599999999999994</v>
      </c>
      <c r="R72" s="79"/>
      <c r="S72" s="83">
        <v>3</v>
      </c>
      <c r="T72" s="90">
        <f t="shared" si="7"/>
        <v>0</v>
      </c>
      <c r="U72" s="91">
        <f t="shared" si="8"/>
        <v>33.599999999999994</v>
      </c>
      <c r="V72" s="92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>
      <c r="A73" s="62">
        <v>71</v>
      </c>
      <c r="B73" s="62" t="s">
        <v>23</v>
      </c>
      <c r="C73" s="78" t="s">
        <v>146</v>
      </c>
      <c r="D73" s="79">
        <v>40</v>
      </c>
      <c r="E73" s="79">
        <v>34</v>
      </c>
      <c r="F73" s="79">
        <v>6</v>
      </c>
      <c r="G73" s="79"/>
      <c r="H73" s="80"/>
      <c r="I73" s="82" t="s">
        <v>147</v>
      </c>
      <c r="J73" s="82"/>
      <c r="K73" s="82" t="s">
        <v>69</v>
      </c>
      <c r="L73" s="83">
        <v>2</v>
      </c>
      <c r="M73" s="60" t="s">
        <v>36</v>
      </c>
      <c r="N73" s="62">
        <v>1</v>
      </c>
      <c r="O73" s="62">
        <v>1.3</v>
      </c>
      <c r="P73" s="79">
        <v>34</v>
      </c>
      <c r="Q73" s="89">
        <f t="shared" si="6"/>
        <v>44.2</v>
      </c>
      <c r="R73" s="79">
        <v>6</v>
      </c>
      <c r="S73" s="83">
        <v>2</v>
      </c>
      <c r="T73" s="90">
        <f t="shared" si="7"/>
        <v>12</v>
      </c>
      <c r="U73" s="91">
        <f t="shared" si="8"/>
        <v>56.2</v>
      </c>
      <c r="V73" s="92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>
      <c r="A74" s="62">
        <v>72</v>
      </c>
      <c r="B74" s="62" t="s">
        <v>23</v>
      </c>
      <c r="C74" s="78" t="s">
        <v>146</v>
      </c>
      <c r="D74" s="79">
        <v>40</v>
      </c>
      <c r="E74" s="79">
        <v>34</v>
      </c>
      <c r="F74" s="79">
        <v>6</v>
      </c>
      <c r="G74" s="79"/>
      <c r="H74" s="80"/>
      <c r="I74" s="82" t="s">
        <v>147</v>
      </c>
      <c r="J74" s="82"/>
      <c r="K74" s="82" t="s">
        <v>70</v>
      </c>
      <c r="L74" s="83">
        <v>3</v>
      </c>
      <c r="M74" s="60" t="s">
        <v>36</v>
      </c>
      <c r="N74" s="62">
        <v>1</v>
      </c>
      <c r="O74" s="62">
        <v>1.4</v>
      </c>
      <c r="P74" s="79">
        <v>34</v>
      </c>
      <c r="Q74" s="89">
        <f t="shared" si="6"/>
        <v>47.599999999999994</v>
      </c>
      <c r="R74" s="79">
        <v>6</v>
      </c>
      <c r="S74" s="83">
        <v>3</v>
      </c>
      <c r="T74" s="90">
        <f t="shared" si="7"/>
        <v>18</v>
      </c>
      <c r="U74" s="91">
        <f t="shared" si="8"/>
        <v>65.6</v>
      </c>
      <c r="V74" s="92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>
      <c r="A75" s="62">
        <v>73</v>
      </c>
      <c r="B75" s="62" t="s">
        <v>23</v>
      </c>
      <c r="C75" s="78" t="s">
        <v>148</v>
      </c>
      <c r="D75" s="79">
        <v>32</v>
      </c>
      <c r="E75" s="79">
        <v>32</v>
      </c>
      <c r="F75" s="79"/>
      <c r="G75" s="79"/>
      <c r="H75" s="80"/>
      <c r="I75" s="82" t="s">
        <v>149</v>
      </c>
      <c r="J75" s="82"/>
      <c r="K75" s="82" t="s">
        <v>78</v>
      </c>
      <c r="L75" s="83">
        <v>2</v>
      </c>
      <c r="M75" s="60" t="s">
        <v>31</v>
      </c>
      <c r="N75" s="62">
        <v>1</v>
      </c>
      <c r="O75" s="62">
        <v>1.3</v>
      </c>
      <c r="P75" s="79">
        <v>32</v>
      </c>
      <c r="Q75" s="89">
        <f t="shared" si="6"/>
        <v>41.6</v>
      </c>
      <c r="R75" s="79"/>
      <c r="S75" s="83">
        <v>2</v>
      </c>
      <c r="T75" s="90">
        <f t="shared" si="7"/>
        <v>0</v>
      </c>
      <c r="U75" s="91">
        <f t="shared" si="8"/>
        <v>41.6</v>
      </c>
      <c r="V75" s="92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>
      <c r="A76" s="62">
        <v>74</v>
      </c>
      <c r="B76" s="62" t="s">
        <v>23</v>
      </c>
      <c r="C76" s="78" t="s">
        <v>148</v>
      </c>
      <c r="D76" s="79">
        <v>32</v>
      </c>
      <c r="E76" s="79">
        <v>32</v>
      </c>
      <c r="F76" s="79"/>
      <c r="G76" s="79"/>
      <c r="H76" s="80"/>
      <c r="I76" s="82" t="s">
        <v>149</v>
      </c>
      <c r="J76" s="82"/>
      <c r="K76" s="82" t="s">
        <v>80</v>
      </c>
      <c r="L76" s="83">
        <v>3</v>
      </c>
      <c r="M76" s="60" t="s">
        <v>31</v>
      </c>
      <c r="N76" s="62">
        <v>1</v>
      </c>
      <c r="O76" s="62">
        <v>1.4</v>
      </c>
      <c r="P76" s="79">
        <v>32</v>
      </c>
      <c r="Q76" s="89">
        <f t="shared" si="6"/>
        <v>44.8</v>
      </c>
      <c r="R76" s="79"/>
      <c r="S76" s="83">
        <v>3</v>
      </c>
      <c r="T76" s="90">
        <f t="shared" si="7"/>
        <v>0</v>
      </c>
      <c r="U76" s="91">
        <f t="shared" si="8"/>
        <v>44.8</v>
      </c>
      <c r="V76" s="92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>
      <c r="A77" s="62">
        <v>75</v>
      </c>
      <c r="B77" s="62" t="s">
        <v>23</v>
      </c>
      <c r="C77" s="78" t="s">
        <v>150</v>
      </c>
      <c r="D77" s="79">
        <v>32</v>
      </c>
      <c r="E77" s="79">
        <v>24</v>
      </c>
      <c r="F77" s="79">
        <v>8</v>
      </c>
      <c r="G77" s="79"/>
      <c r="H77" s="80"/>
      <c r="I77" s="82" t="s">
        <v>74</v>
      </c>
      <c r="J77" s="82"/>
      <c r="K77" s="82" t="s">
        <v>78</v>
      </c>
      <c r="L77" s="83">
        <v>2</v>
      </c>
      <c r="M77" s="60" t="s">
        <v>36</v>
      </c>
      <c r="N77" s="62">
        <v>1</v>
      </c>
      <c r="O77" s="62">
        <v>1.3</v>
      </c>
      <c r="P77" s="79">
        <v>24</v>
      </c>
      <c r="Q77" s="89">
        <f t="shared" si="6"/>
        <v>31.200000000000003</v>
      </c>
      <c r="R77" s="79">
        <v>8</v>
      </c>
      <c r="S77" s="83">
        <v>2</v>
      </c>
      <c r="T77" s="90">
        <f t="shared" si="7"/>
        <v>16</v>
      </c>
      <c r="U77" s="91">
        <f t="shared" si="8"/>
        <v>47.2</v>
      </c>
      <c r="V77" s="92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62">
        <v>76</v>
      </c>
      <c r="B78" s="62" t="s">
        <v>23</v>
      </c>
      <c r="C78" s="78" t="s">
        <v>150</v>
      </c>
      <c r="D78" s="79">
        <v>32</v>
      </c>
      <c r="E78" s="79">
        <v>24</v>
      </c>
      <c r="F78" s="79">
        <v>8</v>
      </c>
      <c r="G78" s="79"/>
      <c r="H78" s="80"/>
      <c r="I78" s="82" t="s">
        <v>74</v>
      </c>
      <c r="J78" s="82"/>
      <c r="K78" s="82" t="s">
        <v>80</v>
      </c>
      <c r="L78" s="83">
        <v>3</v>
      </c>
      <c r="M78" s="60" t="s">
        <v>36</v>
      </c>
      <c r="N78" s="62">
        <v>1</v>
      </c>
      <c r="O78" s="62">
        <v>1.4</v>
      </c>
      <c r="P78" s="79">
        <v>24</v>
      </c>
      <c r="Q78" s="89">
        <f t="shared" si="6"/>
        <v>33.599999999999994</v>
      </c>
      <c r="R78" s="79">
        <v>8</v>
      </c>
      <c r="S78" s="83">
        <v>3</v>
      </c>
      <c r="T78" s="90">
        <f t="shared" si="7"/>
        <v>24</v>
      </c>
      <c r="U78" s="91">
        <f t="shared" si="8"/>
        <v>57.599999999999994</v>
      </c>
      <c r="V78" s="92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62">
        <v>77</v>
      </c>
      <c r="B79" s="62" t="s">
        <v>23</v>
      </c>
      <c r="C79" s="78" t="s">
        <v>151</v>
      </c>
      <c r="D79" s="79">
        <v>32</v>
      </c>
      <c r="E79" s="79">
        <v>20</v>
      </c>
      <c r="F79" s="79">
        <v>12</v>
      </c>
      <c r="G79" s="79"/>
      <c r="H79" s="80"/>
      <c r="I79" s="82" t="s">
        <v>113</v>
      </c>
      <c r="J79" s="82"/>
      <c r="K79" s="82" t="s">
        <v>78</v>
      </c>
      <c r="L79" s="83">
        <v>2</v>
      </c>
      <c r="M79" s="60" t="s">
        <v>36</v>
      </c>
      <c r="N79" s="62">
        <v>1</v>
      </c>
      <c r="O79" s="62">
        <v>1.3</v>
      </c>
      <c r="P79" s="79">
        <v>20</v>
      </c>
      <c r="Q79" s="89">
        <f t="shared" si="6"/>
        <v>26</v>
      </c>
      <c r="R79" s="79">
        <v>12</v>
      </c>
      <c r="S79" s="83">
        <v>2</v>
      </c>
      <c r="T79" s="90">
        <f t="shared" si="7"/>
        <v>24</v>
      </c>
      <c r="U79" s="91">
        <f t="shared" si="8"/>
        <v>50</v>
      </c>
      <c r="V79" s="92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>
      <c r="A80" s="62">
        <v>78</v>
      </c>
      <c r="B80" s="62" t="s">
        <v>23</v>
      </c>
      <c r="C80" s="78" t="s">
        <v>151</v>
      </c>
      <c r="D80" s="79">
        <v>32</v>
      </c>
      <c r="E80" s="79">
        <v>20</v>
      </c>
      <c r="F80" s="79">
        <v>12</v>
      </c>
      <c r="G80" s="79"/>
      <c r="H80" s="80"/>
      <c r="I80" s="82" t="s">
        <v>111</v>
      </c>
      <c r="J80" s="82"/>
      <c r="K80" s="82" t="s">
        <v>80</v>
      </c>
      <c r="L80" s="83">
        <v>3</v>
      </c>
      <c r="M80" s="60" t="s">
        <v>36</v>
      </c>
      <c r="N80" s="62">
        <v>1</v>
      </c>
      <c r="O80" s="62">
        <v>1.4</v>
      </c>
      <c r="P80" s="79">
        <v>20</v>
      </c>
      <c r="Q80" s="89">
        <f t="shared" si="6"/>
        <v>28</v>
      </c>
      <c r="R80" s="79">
        <v>12</v>
      </c>
      <c r="S80" s="83">
        <v>3</v>
      </c>
      <c r="T80" s="90">
        <f t="shared" si="7"/>
        <v>36</v>
      </c>
      <c r="U80" s="91">
        <f t="shared" si="8"/>
        <v>64</v>
      </c>
      <c r="V80" s="92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>
      <c r="A81" s="62">
        <v>79</v>
      </c>
      <c r="B81" s="62" t="s">
        <v>23</v>
      </c>
      <c r="C81" s="78" t="s">
        <v>152</v>
      </c>
      <c r="D81" s="79">
        <v>32</v>
      </c>
      <c r="E81" s="79">
        <v>28</v>
      </c>
      <c r="F81" s="79">
        <v>4</v>
      </c>
      <c r="G81" s="79"/>
      <c r="H81" s="80"/>
      <c r="I81" s="82" t="s">
        <v>153</v>
      </c>
      <c r="J81" s="82"/>
      <c r="K81" s="82" t="s">
        <v>78</v>
      </c>
      <c r="L81" s="83">
        <v>2</v>
      </c>
      <c r="M81" s="60" t="s">
        <v>27</v>
      </c>
      <c r="N81" s="62">
        <v>1</v>
      </c>
      <c r="O81" s="62">
        <v>1.3</v>
      </c>
      <c r="P81" s="79">
        <v>28</v>
      </c>
      <c r="Q81" s="89">
        <f t="shared" si="6"/>
        <v>36.4</v>
      </c>
      <c r="R81" s="79">
        <v>4</v>
      </c>
      <c r="S81" s="83">
        <v>2</v>
      </c>
      <c r="T81" s="90">
        <f t="shared" si="7"/>
        <v>8</v>
      </c>
      <c r="U81" s="91">
        <f t="shared" si="8"/>
        <v>44.4</v>
      </c>
      <c r="V81" s="92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>
      <c r="A82" s="62">
        <v>80</v>
      </c>
      <c r="B82" s="62" t="s">
        <v>23</v>
      </c>
      <c r="C82" s="78" t="s">
        <v>152</v>
      </c>
      <c r="D82" s="79">
        <v>32</v>
      </c>
      <c r="E82" s="79">
        <v>28</v>
      </c>
      <c r="F82" s="79">
        <v>4</v>
      </c>
      <c r="G82" s="79"/>
      <c r="H82" s="80"/>
      <c r="I82" s="82" t="s">
        <v>153</v>
      </c>
      <c r="J82" s="82"/>
      <c r="K82" s="82" t="s">
        <v>80</v>
      </c>
      <c r="L82" s="83">
        <v>3</v>
      </c>
      <c r="M82" s="60" t="s">
        <v>27</v>
      </c>
      <c r="N82" s="62">
        <v>1</v>
      </c>
      <c r="O82" s="62">
        <v>1.4</v>
      </c>
      <c r="P82" s="79">
        <v>28</v>
      </c>
      <c r="Q82" s="89">
        <f t="shared" si="6"/>
        <v>39.199999999999996</v>
      </c>
      <c r="R82" s="79">
        <v>4</v>
      </c>
      <c r="S82" s="83">
        <v>3</v>
      </c>
      <c r="T82" s="90">
        <f t="shared" si="7"/>
        <v>12</v>
      </c>
      <c r="U82" s="91">
        <f t="shared" si="8"/>
        <v>51.199999999999996</v>
      </c>
      <c r="V82" s="92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>
      <c r="A83" s="62">
        <v>81</v>
      </c>
      <c r="B83" s="62" t="s">
        <v>23</v>
      </c>
      <c r="C83" s="78" t="s">
        <v>154</v>
      </c>
      <c r="D83" s="79">
        <v>24</v>
      </c>
      <c r="E83" s="79">
        <v>24</v>
      </c>
      <c r="F83" s="79"/>
      <c r="G83" s="79"/>
      <c r="H83" s="93"/>
      <c r="I83" s="82" t="s">
        <v>155</v>
      </c>
      <c r="J83" s="82"/>
      <c r="K83" s="82" t="s">
        <v>78</v>
      </c>
      <c r="L83" s="83">
        <v>2</v>
      </c>
      <c r="M83" s="60" t="s">
        <v>31</v>
      </c>
      <c r="N83" s="62">
        <v>1</v>
      </c>
      <c r="O83" s="62">
        <v>1.3</v>
      </c>
      <c r="P83" s="79">
        <v>24</v>
      </c>
      <c r="Q83" s="89">
        <f t="shared" si="6"/>
        <v>31.200000000000003</v>
      </c>
      <c r="R83" s="79"/>
      <c r="S83" s="83">
        <v>2</v>
      </c>
      <c r="T83" s="90">
        <f t="shared" si="7"/>
        <v>0</v>
      </c>
      <c r="U83" s="91">
        <f t="shared" si="8"/>
        <v>31.200000000000003</v>
      </c>
      <c r="V83" s="92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62">
        <v>82</v>
      </c>
      <c r="B84" s="62" t="s">
        <v>23</v>
      </c>
      <c r="C84" s="78" t="s">
        <v>154</v>
      </c>
      <c r="D84" s="79">
        <v>24</v>
      </c>
      <c r="E84" s="79">
        <v>24</v>
      </c>
      <c r="F84" s="79"/>
      <c r="G84" s="79"/>
      <c r="H84" s="80"/>
      <c r="I84" s="82" t="s">
        <v>156</v>
      </c>
      <c r="J84" s="82"/>
      <c r="K84" s="82" t="s">
        <v>80</v>
      </c>
      <c r="L84" s="83">
        <v>3</v>
      </c>
      <c r="M84" s="60" t="s">
        <v>31</v>
      </c>
      <c r="N84" s="62">
        <v>1</v>
      </c>
      <c r="O84" s="62">
        <v>1.4</v>
      </c>
      <c r="P84" s="79">
        <v>24</v>
      </c>
      <c r="Q84" s="89">
        <f t="shared" si="6"/>
        <v>33.599999999999994</v>
      </c>
      <c r="R84" s="79"/>
      <c r="S84" s="83">
        <v>3</v>
      </c>
      <c r="T84" s="90">
        <f t="shared" si="7"/>
        <v>0</v>
      </c>
      <c r="U84" s="91">
        <f t="shared" si="8"/>
        <v>33.599999999999994</v>
      </c>
      <c r="V84" s="92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62">
        <v>83</v>
      </c>
      <c r="B85" s="62" t="s">
        <v>23</v>
      </c>
      <c r="C85" s="78" t="s">
        <v>157</v>
      </c>
      <c r="D85" s="79">
        <v>32</v>
      </c>
      <c r="E85" s="79">
        <v>32</v>
      </c>
      <c r="F85" s="79"/>
      <c r="G85" s="79"/>
      <c r="H85" s="80"/>
      <c r="I85" s="82" t="s">
        <v>158</v>
      </c>
      <c r="J85" s="82"/>
      <c r="K85" s="82" t="s">
        <v>78</v>
      </c>
      <c r="L85" s="83">
        <v>2</v>
      </c>
      <c r="M85" s="60" t="s">
        <v>116</v>
      </c>
      <c r="N85" s="62">
        <v>1</v>
      </c>
      <c r="O85" s="62">
        <v>1.3</v>
      </c>
      <c r="P85" s="79">
        <v>32</v>
      </c>
      <c r="Q85" s="89">
        <f t="shared" si="6"/>
        <v>41.6</v>
      </c>
      <c r="R85" s="79"/>
      <c r="S85" s="83">
        <v>2</v>
      </c>
      <c r="T85" s="90">
        <f t="shared" si="7"/>
        <v>0</v>
      </c>
      <c r="U85" s="91">
        <f t="shared" si="8"/>
        <v>41.6</v>
      </c>
      <c r="V85" s="92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>
      <c r="A86" s="62">
        <v>84</v>
      </c>
      <c r="B86" s="62" t="s">
        <v>23</v>
      </c>
      <c r="C86" s="78" t="s">
        <v>157</v>
      </c>
      <c r="D86" s="79">
        <v>32</v>
      </c>
      <c r="E86" s="79">
        <v>32</v>
      </c>
      <c r="F86" s="79"/>
      <c r="G86" s="79"/>
      <c r="H86" s="80"/>
      <c r="I86" s="82" t="s">
        <v>159</v>
      </c>
      <c r="J86" s="82"/>
      <c r="K86" s="82" t="s">
        <v>80</v>
      </c>
      <c r="L86" s="83">
        <v>3</v>
      </c>
      <c r="M86" s="60" t="s">
        <v>31</v>
      </c>
      <c r="N86" s="62">
        <v>1</v>
      </c>
      <c r="O86" s="62">
        <v>1.4</v>
      </c>
      <c r="P86" s="79">
        <v>32</v>
      </c>
      <c r="Q86" s="89">
        <f t="shared" si="6"/>
        <v>44.8</v>
      </c>
      <c r="R86" s="79"/>
      <c r="S86" s="83">
        <v>3</v>
      </c>
      <c r="T86" s="90">
        <f t="shared" si="7"/>
        <v>0</v>
      </c>
      <c r="U86" s="91">
        <f t="shared" si="8"/>
        <v>44.8</v>
      </c>
      <c r="V86" s="92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>
      <c r="A87" s="62">
        <v>85</v>
      </c>
      <c r="B87" s="62" t="s">
        <v>23</v>
      </c>
      <c r="C87" s="78" t="s">
        <v>160</v>
      </c>
      <c r="D87" s="79">
        <v>56</v>
      </c>
      <c r="E87" s="79">
        <v>48</v>
      </c>
      <c r="F87" s="79">
        <v>8</v>
      </c>
      <c r="G87" s="79"/>
      <c r="H87" s="80"/>
      <c r="I87" s="82" t="s">
        <v>161</v>
      </c>
      <c r="J87" s="82"/>
      <c r="K87" s="82" t="s">
        <v>78</v>
      </c>
      <c r="L87" s="83">
        <v>2</v>
      </c>
      <c r="M87" s="60" t="s">
        <v>61</v>
      </c>
      <c r="N87" s="62">
        <v>1</v>
      </c>
      <c r="O87" s="62">
        <v>1.3</v>
      </c>
      <c r="P87" s="79">
        <v>48</v>
      </c>
      <c r="Q87" s="89">
        <f t="shared" si="6"/>
        <v>62.400000000000006</v>
      </c>
      <c r="R87" s="79">
        <v>8</v>
      </c>
      <c r="S87" s="83">
        <v>2</v>
      </c>
      <c r="T87" s="90">
        <f t="shared" si="7"/>
        <v>16</v>
      </c>
      <c r="U87" s="91">
        <f t="shared" si="8"/>
        <v>78.4</v>
      </c>
      <c r="V87" s="92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>
      <c r="A88" s="62">
        <v>86</v>
      </c>
      <c r="B88" s="62" t="s">
        <v>23</v>
      </c>
      <c r="C88" s="78" t="s">
        <v>160</v>
      </c>
      <c r="D88" s="79">
        <v>56</v>
      </c>
      <c r="E88" s="79">
        <v>48</v>
      </c>
      <c r="F88" s="79">
        <v>8</v>
      </c>
      <c r="G88" s="79"/>
      <c r="H88" s="80"/>
      <c r="I88" s="82" t="s">
        <v>162</v>
      </c>
      <c r="J88" s="82"/>
      <c r="K88" s="82" t="s">
        <v>80</v>
      </c>
      <c r="L88" s="83">
        <v>3</v>
      </c>
      <c r="M88" s="60" t="s">
        <v>61</v>
      </c>
      <c r="N88" s="62">
        <v>1</v>
      </c>
      <c r="O88" s="62">
        <v>1.4</v>
      </c>
      <c r="P88" s="79">
        <v>48</v>
      </c>
      <c r="Q88" s="89">
        <f t="shared" si="6"/>
        <v>67.19999999999999</v>
      </c>
      <c r="R88" s="79">
        <v>8</v>
      </c>
      <c r="S88" s="83">
        <v>3</v>
      </c>
      <c r="T88" s="90">
        <f t="shared" si="7"/>
        <v>24</v>
      </c>
      <c r="U88" s="91">
        <f t="shared" si="8"/>
        <v>91.19999999999999</v>
      </c>
      <c r="V88" s="92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>
      <c r="A89" s="62">
        <v>87</v>
      </c>
      <c r="B89" s="62" t="s">
        <v>23</v>
      </c>
      <c r="C89" s="78" t="s">
        <v>163</v>
      </c>
      <c r="D89" s="79">
        <v>32</v>
      </c>
      <c r="E89" s="79">
        <v>32</v>
      </c>
      <c r="F89" s="79"/>
      <c r="G89" s="79"/>
      <c r="H89" s="80"/>
      <c r="I89" s="82" t="s">
        <v>164</v>
      </c>
      <c r="J89" s="82"/>
      <c r="K89" s="82" t="s">
        <v>69</v>
      </c>
      <c r="L89" s="83">
        <v>2</v>
      </c>
      <c r="M89" s="60" t="s">
        <v>36</v>
      </c>
      <c r="N89" s="62">
        <v>1</v>
      </c>
      <c r="O89" s="62">
        <v>1.3</v>
      </c>
      <c r="P89" s="79">
        <v>32</v>
      </c>
      <c r="Q89" s="89">
        <f t="shared" si="6"/>
        <v>41.6</v>
      </c>
      <c r="R89" s="79"/>
      <c r="S89" s="83">
        <v>2</v>
      </c>
      <c r="T89" s="90">
        <f t="shared" si="7"/>
        <v>0</v>
      </c>
      <c r="U89" s="91">
        <f t="shared" si="8"/>
        <v>41.6</v>
      </c>
      <c r="V89" s="92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>
      <c r="A90" s="62">
        <v>88</v>
      </c>
      <c r="B90" s="62" t="s">
        <v>23</v>
      </c>
      <c r="C90" s="78" t="s">
        <v>163</v>
      </c>
      <c r="D90" s="79">
        <v>32</v>
      </c>
      <c r="E90" s="79">
        <v>32</v>
      </c>
      <c r="F90" s="79"/>
      <c r="G90" s="79"/>
      <c r="H90" s="80"/>
      <c r="I90" s="82" t="s">
        <v>39</v>
      </c>
      <c r="J90" s="82"/>
      <c r="K90" s="82" t="s">
        <v>70</v>
      </c>
      <c r="L90" s="83">
        <v>3</v>
      </c>
      <c r="M90" s="60" t="s">
        <v>36</v>
      </c>
      <c r="N90" s="62">
        <v>1</v>
      </c>
      <c r="O90" s="62">
        <v>1.4</v>
      </c>
      <c r="P90" s="79">
        <v>32</v>
      </c>
      <c r="Q90" s="89">
        <f t="shared" si="6"/>
        <v>44.8</v>
      </c>
      <c r="R90" s="79"/>
      <c r="S90" s="83">
        <v>3</v>
      </c>
      <c r="T90" s="90">
        <f t="shared" si="7"/>
        <v>0</v>
      </c>
      <c r="U90" s="91">
        <f t="shared" si="8"/>
        <v>44.8</v>
      </c>
      <c r="V90" s="92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">
      <c r="A91" s="62">
        <v>89</v>
      </c>
      <c r="B91" s="62" t="s">
        <v>23</v>
      </c>
      <c r="C91" s="78" t="s">
        <v>165</v>
      </c>
      <c r="D91" s="79">
        <v>24</v>
      </c>
      <c r="E91" s="79">
        <v>24</v>
      </c>
      <c r="F91" s="79"/>
      <c r="G91" s="79"/>
      <c r="H91" s="80"/>
      <c r="I91" s="82" t="s">
        <v>159</v>
      </c>
      <c r="J91" s="82"/>
      <c r="K91" s="82" t="s">
        <v>78</v>
      </c>
      <c r="L91" s="83">
        <v>2</v>
      </c>
      <c r="M91" s="60" t="s">
        <v>31</v>
      </c>
      <c r="N91" s="62">
        <v>1</v>
      </c>
      <c r="O91" s="62">
        <v>1.3</v>
      </c>
      <c r="P91" s="79">
        <v>24</v>
      </c>
      <c r="Q91" s="89">
        <f t="shared" si="6"/>
        <v>31.200000000000003</v>
      </c>
      <c r="R91" s="79"/>
      <c r="S91" s="83">
        <v>2</v>
      </c>
      <c r="T91" s="90">
        <f t="shared" si="7"/>
        <v>0</v>
      </c>
      <c r="U91" s="91">
        <f t="shared" si="8"/>
        <v>31.200000000000003</v>
      </c>
      <c r="V91" s="92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>
      <c r="A92" s="62">
        <v>90</v>
      </c>
      <c r="B92" s="62" t="s">
        <v>23</v>
      </c>
      <c r="C92" s="78" t="s">
        <v>165</v>
      </c>
      <c r="D92" s="79">
        <v>24</v>
      </c>
      <c r="E92" s="79">
        <v>24</v>
      </c>
      <c r="F92" s="79"/>
      <c r="G92" s="79"/>
      <c r="H92" s="80"/>
      <c r="I92" s="82" t="s">
        <v>159</v>
      </c>
      <c r="J92" s="82"/>
      <c r="K92" s="82" t="s">
        <v>80</v>
      </c>
      <c r="L92" s="83">
        <v>3</v>
      </c>
      <c r="M92" s="60" t="s">
        <v>31</v>
      </c>
      <c r="N92" s="62">
        <v>1</v>
      </c>
      <c r="O92" s="62">
        <v>1.4</v>
      </c>
      <c r="P92" s="79">
        <v>24</v>
      </c>
      <c r="Q92" s="89">
        <f t="shared" si="6"/>
        <v>33.599999999999994</v>
      </c>
      <c r="R92" s="79"/>
      <c r="S92" s="83">
        <v>3</v>
      </c>
      <c r="T92" s="90">
        <f t="shared" si="7"/>
        <v>0</v>
      </c>
      <c r="U92" s="91">
        <f t="shared" si="8"/>
        <v>33.599999999999994</v>
      </c>
      <c r="V92" s="92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">
      <c r="A93" s="62">
        <v>91</v>
      </c>
      <c r="B93" s="62" t="s">
        <v>23</v>
      </c>
      <c r="C93" s="78" t="s">
        <v>166</v>
      </c>
      <c r="D93" s="79">
        <v>32</v>
      </c>
      <c r="E93" s="79">
        <v>32</v>
      </c>
      <c r="F93" s="79"/>
      <c r="G93" s="79"/>
      <c r="H93" s="80"/>
      <c r="I93" s="82" t="s">
        <v>167</v>
      </c>
      <c r="J93" s="82"/>
      <c r="K93" s="82" t="s">
        <v>78</v>
      </c>
      <c r="L93" s="83">
        <v>2</v>
      </c>
      <c r="M93" s="60" t="s">
        <v>61</v>
      </c>
      <c r="N93" s="62">
        <v>1</v>
      </c>
      <c r="O93" s="62">
        <v>1.3</v>
      </c>
      <c r="P93" s="79">
        <v>32</v>
      </c>
      <c r="Q93" s="89">
        <f t="shared" si="6"/>
        <v>41.6</v>
      </c>
      <c r="R93" s="79"/>
      <c r="S93" s="83">
        <v>2</v>
      </c>
      <c r="T93" s="90">
        <f t="shared" si="7"/>
        <v>0</v>
      </c>
      <c r="U93" s="91">
        <f t="shared" si="8"/>
        <v>41.6</v>
      </c>
      <c r="V93" s="92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>
      <c r="A94" s="62">
        <v>92</v>
      </c>
      <c r="B94" s="62" t="s">
        <v>23</v>
      </c>
      <c r="C94" s="78" t="s">
        <v>166</v>
      </c>
      <c r="D94" s="79">
        <v>32</v>
      </c>
      <c r="E94" s="79">
        <v>32</v>
      </c>
      <c r="F94" s="79"/>
      <c r="G94" s="79"/>
      <c r="H94" s="80"/>
      <c r="I94" s="82" t="s">
        <v>167</v>
      </c>
      <c r="J94" s="82"/>
      <c r="K94" s="82" t="s">
        <v>80</v>
      </c>
      <c r="L94" s="83">
        <v>3</v>
      </c>
      <c r="M94" s="60" t="s">
        <v>61</v>
      </c>
      <c r="N94" s="62">
        <v>1</v>
      </c>
      <c r="O94" s="62">
        <v>1.4</v>
      </c>
      <c r="P94" s="79">
        <v>32</v>
      </c>
      <c r="Q94" s="89">
        <f t="shared" si="6"/>
        <v>44.8</v>
      </c>
      <c r="R94" s="79"/>
      <c r="S94" s="83">
        <v>3</v>
      </c>
      <c r="T94" s="90">
        <f t="shared" si="7"/>
        <v>0</v>
      </c>
      <c r="U94" s="91">
        <f t="shared" si="8"/>
        <v>44.8</v>
      </c>
      <c r="V94" s="92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>
      <c r="A95" s="62">
        <v>93</v>
      </c>
      <c r="B95" s="62" t="s">
        <v>23</v>
      </c>
      <c r="C95" s="78" t="s">
        <v>168</v>
      </c>
      <c r="D95" s="79">
        <v>48</v>
      </c>
      <c r="E95" s="79">
        <v>40</v>
      </c>
      <c r="F95" s="79">
        <v>8</v>
      </c>
      <c r="G95" s="79"/>
      <c r="H95" s="80"/>
      <c r="I95" s="82" t="s">
        <v>169</v>
      </c>
      <c r="J95" s="82"/>
      <c r="K95" s="82" t="s">
        <v>170</v>
      </c>
      <c r="L95" s="83">
        <v>2</v>
      </c>
      <c r="M95" s="60" t="s">
        <v>36</v>
      </c>
      <c r="N95" s="62">
        <v>1</v>
      </c>
      <c r="O95" s="62">
        <v>1.3</v>
      </c>
      <c r="P95" s="79">
        <v>40</v>
      </c>
      <c r="Q95" s="89">
        <f t="shared" si="6"/>
        <v>52</v>
      </c>
      <c r="R95" s="79">
        <v>8</v>
      </c>
      <c r="S95" s="83">
        <v>2</v>
      </c>
      <c r="T95" s="90">
        <f t="shared" si="7"/>
        <v>16</v>
      </c>
      <c r="U95" s="91">
        <f t="shared" si="8"/>
        <v>68</v>
      </c>
      <c r="V95" s="92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>
      <c r="A96" s="62">
        <v>94</v>
      </c>
      <c r="B96" s="62" t="s">
        <v>23</v>
      </c>
      <c r="C96" s="78" t="s">
        <v>168</v>
      </c>
      <c r="D96" s="79">
        <v>48</v>
      </c>
      <c r="E96" s="79">
        <v>40</v>
      </c>
      <c r="F96" s="79">
        <v>8</v>
      </c>
      <c r="G96" s="79"/>
      <c r="H96" s="80"/>
      <c r="I96" s="82" t="s">
        <v>164</v>
      </c>
      <c r="J96" s="82"/>
      <c r="K96" s="82" t="s">
        <v>171</v>
      </c>
      <c r="L96" s="83">
        <v>2</v>
      </c>
      <c r="M96" s="60" t="s">
        <v>36</v>
      </c>
      <c r="N96" s="62">
        <v>1</v>
      </c>
      <c r="O96" s="62">
        <v>1.3</v>
      </c>
      <c r="P96" s="79">
        <v>40</v>
      </c>
      <c r="Q96" s="89">
        <f t="shared" si="6"/>
        <v>52</v>
      </c>
      <c r="R96" s="79">
        <v>8</v>
      </c>
      <c r="S96" s="83">
        <v>2</v>
      </c>
      <c r="T96" s="90">
        <f t="shared" si="7"/>
        <v>16</v>
      </c>
      <c r="U96" s="91">
        <f t="shared" si="8"/>
        <v>68</v>
      </c>
      <c r="V96" s="92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">
      <c r="A97" s="62">
        <v>95</v>
      </c>
      <c r="B97" s="62" t="s">
        <v>23</v>
      </c>
      <c r="C97" s="78" t="s">
        <v>172</v>
      </c>
      <c r="D97" s="79">
        <v>32</v>
      </c>
      <c r="E97" s="79">
        <v>24</v>
      </c>
      <c r="F97" s="79">
        <v>8</v>
      </c>
      <c r="G97" s="79"/>
      <c r="H97" s="80"/>
      <c r="I97" s="82" t="s">
        <v>65</v>
      </c>
      <c r="J97" s="82" t="s">
        <v>173</v>
      </c>
      <c r="K97" s="82" t="s">
        <v>174</v>
      </c>
      <c r="L97" s="83">
        <v>2</v>
      </c>
      <c r="M97" s="60" t="s">
        <v>61</v>
      </c>
      <c r="N97" s="62">
        <v>1</v>
      </c>
      <c r="O97" s="62">
        <v>1.3</v>
      </c>
      <c r="P97" s="79">
        <v>24</v>
      </c>
      <c r="Q97" s="89">
        <f t="shared" si="6"/>
        <v>31.200000000000003</v>
      </c>
      <c r="R97" s="79">
        <v>8</v>
      </c>
      <c r="S97" s="83">
        <v>2</v>
      </c>
      <c r="T97" s="90">
        <f t="shared" si="7"/>
        <v>16</v>
      </c>
      <c r="U97" s="91">
        <f t="shared" si="8"/>
        <v>47.2</v>
      </c>
      <c r="V97" s="92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">
      <c r="A98" s="62">
        <v>96</v>
      </c>
      <c r="B98" s="62" t="s">
        <v>23</v>
      </c>
      <c r="C98" s="78" t="s">
        <v>175</v>
      </c>
      <c r="D98" s="79">
        <v>32</v>
      </c>
      <c r="E98" s="79">
        <v>32</v>
      </c>
      <c r="F98" s="79"/>
      <c r="G98" s="79"/>
      <c r="H98" s="80"/>
      <c r="I98" s="82" t="s">
        <v>169</v>
      </c>
      <c r="J98" s="82"/>
      <c r="K98" s="82" t="s">
        <v>40</v>
      </c>
      <c r="L98" s="83">
        <v>1</v>
      </c>
      <c r="M98" s="60" t="s">
        <v>36</v>
      </c>
      <c r="N98" s="62">
        <v>1</v>
      </c>
      <c r="O98" s="62">
        <v>1</v>
      </c>
      <c r="P98" s="79">
        <v>32</v>
      </c>
      <c r="Q98" s="89">
        <f t="shared" si="6"/>
        <v>32</v>
      </c>
      <c r="R98" s="79"/>
      <c r="S98" s="83">
        <v>1</v>
      </c>
      <c r="T98" s="90">
        <f t="shared" si="7"/>
        <v>0</v>
      </c>
      <c r="U98" s="91">
        <f t="shared" si="8"/>
        <v>32</v>
      </c>
      <c r="V98" s="92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>
      <c r="A99" s="62">
        <v>97</v>
      </c>
      <c r="B99" s="62" t="s">
        <v>23</v>
      </c>
      <c r="C99" s="78" t="s">
        <v>176</v>
      </c>
      <c r="D99" s="79">
        <v>32</v>
      </c>
      <c r="E99" s="79">
        <v>20</v>
      </c>
      <c r="F99" s="79">
        <v>12</v>
      </c>
      <c r="G99" s="79"/>
      <c r="H99" s="80"/>
      <c r="I99" s="82" t="s">
        <v>140</v>
      </c>
      <c r="J99" s="82" t="s">
        <v>141</v>
      </c>
      <c r="K99" s="82" t="s">
        <v>177</v>
      </c>
      <c r="L99" s="83">
        <v>1</v>
      </c>
      <c r="M99" s="60" t="s">
        <v>61</v>
      </c>
      <c r="N99" s="62">
        <v>1</v>
      </c>
      <c r="O99" s="62">
        <v>1</v>
      </c>
      <c r="P99" s="79">
        <v>20</v>
      </c>
      <c r="Q99" s="89">
        <f t="shared" si="6"/>
        <v>20</v>
      </c>
      <c r="R99" s="79">
        <v>12</v>
      </c>
      <c r="S99" s="83">
        <v>1</v>
      </c>
      <c r="T99" s="90">
        <f t="shared" si="7"/>
        <v>12</v>
      </c>
      <c r="U99" s="91">
        <f t="shared" si="8"/>
        <v>32</v>
      </c>
      <c r="V99" s="92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">
      <c r="A100" s="62">
        <v>98</v>
      </c>
      <c r="B100" s="62" t="s">
        <v>23</v>
      </c>
      <c r="C100" s="78" t="s">
        <v>178</v>
      </c>
      <c r="D100" s="79">
        <v>16</v>
      </c>
      <c r="E100" s="79">
        <v>16</v>
      </c>
      <c r="F100" s="79"/>
      <c r="G100" s="79"/>
      <c r="H100" s="80"/>
      <c r="I100" s="82" t="s">
        <v>91</v>
      </c>
      <c r="J100" s="82"/>
      <c r="K100" s="82" t="s">
        <v>179</v>
      </c>
      <c r="L100" s="83">
        <v>4</v>
      </c>
      <c r="M100" s="60" t="s">
        <v>36</v>
      </c>
      <c r="N100" s="62">
        <v>1</v>
      </c>
      <c r="O100" s="62">
        <v>1.4</v>
      </c>
      <c r="P100" s="79">
        <v>16</v>
      </c>
      <c r="Q100" s="89">
        <f aca="true" t="shared" si="9" ref="Q100:Q113">N100*O100*P100</f>
        <v>22.4</v>
      </c>
      <c r="R100" s="79"/>
      <c r="S100" s="83">
        <v>4</v>
      </c>
      <c r="T100" s="90">
        <f aca="true" t="shared" si="10" ref="T100:T113">R100*S100</f>
        <v>0</v>
      </c>
      <c r="U100" s="91">
        <f aca="true" t="shared" si="11" ref="U100:U113">Q100+T100</f>
        <v>22.4</v>
      </c>
      <c r="V100" s="92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">
      <c r="A101" s="62">
        <v>99</v>
      </c>
      <c r="B101" s="62" t="s">
        <v>23</v>
      </c>
      <c r="C101" s="78" t="s">
        <v>180</v>
      </c>
      <c r="D101" s="79">
        <v>32</v>
      </c>
      <c r="E101" s="79">
        <v>32</v>
      </c>
      <c r="F101" s="79"/>
      <c r="G101" s="79"/>
      <c r="H101" s="80"/>
      <c r="I101" s="84" t="s">
        <v>181</v>
      </c>
      <c r="J101" s="82"/>
      <c r="K101" s="82" t="s">
        <v>43</v>
      </c>
      <c r="L101" s="83">
        <v>2</v>
      </c>
      <c r="M101" s="60" t="s">
        <v>31</v>
      </c>
      <c r="N101" s="62">
        <v>1.2</v>
      </c>
      <c r="O101" s="62">
        <v>1.3</v>
      </c>
      <c r="P101" s="79">
        <v>32</v>
      </c>
      <c r="Q101" s="89">
        <f t="shared" si="9"/>
        <v>49.92</v>
      </c>
      <c r="R101" s="79"/>
      <c r="S101" s="83">
        <v>2</v>
      </c>
      <c r="T101" s="90">
        <f t="shared" si="10"/>
        <v>0</v>
      </c>
      <c r="U101" s="91">
        <f t="shared" si="11"/>
        <v>49.92</v>
      </c>
      <c r="V101" s="92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>
      <c r="A102" s="62">
        <v>100</v>
      </c>
      <c r="B102" s="62" t="s">
        <v>23</v>
      </c>
      <c r="C102" s="78" t="s">
        <v>180</v>
      </c>
      <c r="D102" s="79">
        <v>32</v>
      </c>
      <c r="E102" s="79">
        <v>32</v>
      </c>
      <c r="F102" s="79"/>
      <c r="G102" s="79"/>
      <c r="H102" s="80"/>
      <c r="I102" s="84" t="s">
        <v>182</v>
      </c>
      <c r="J102" s="82"/>
      <c r="K102" s="82" t="s">
        <v>44</v>
      </c>
      <c r="L102" s="83">
        <v>2</v>
      </c>
      <c r="M102" s="60" t="s">
        <v>31</v>
      </c>
      <c r="N102" s="62">
        <v>1.2</v>
      </c>
      <c r="O102" s="62">
        <v>1.3</v>
      </c>
      <c r="P102" s="79">
        <v>32</v>
      </c>
      <c r="Q102" s="89">
        <f t="shared" si="9"/>
        <v>49.92</v>
      </c>
      <c r="R102" s="79"/>
      <c r="S102" s="83">
        <v>2</v>
      </c>
      <c r="T102" s="90">
        <f t="shared" si="10"/>
        <v>0</v>
      </c>
      <c r="U102" s="91">
        <f t="shared" si="11"/>
        <v>49.92</v>
      </c>
      <c r="V102" s="92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>
      <c r="A103" s="62">
        <v>101</v>
      </c>
      <c r="B103" s="62" t="s">
        <v>23</v>
      </c>
      <c r="C103" s="78" t="s">
        <v>180</v>
      </c>
      <c r="D103" s="79">
        <v>32</v>
      </c>
      <c r="E103" s="79">
        <v>32</v>
      </c>
      <c r="F103" s="79"/>
      <c r="G103" s="79"/>
      <c r="H103" s="80"/>
      <c r="I103" s="84" t="s">
        <v>183</v>
      </c>
      <c r="J103" s="82"/>
      <c r="K103" s="82" t="s">
        <v>184</v>
      </c>
      <c r="L103" s="83">
        <v>2</v>
      </c>
      <c r="M103" s="60" t="s">
        <v>31</v>
      </c>
      <c r="N103" s="62">
        <v>1.2</v>
      </c>
      <c r="O103" s="62">
        <v>1.3</v>
      </c>
      <c r="P103" s="79">
        <v>32</v>
      </c>
      <c r="Q103" s="89">
        <f t="shared" si="9"/>
        <v>49.92</v>
      </c>
      <c r="R103" s="79"/>
      <c r="S103" s="83">
        <v>2</v>
      </c>
      <c r="T103" s="90">
        <f t="shared" si="10"/>
        <v>0</v>
      </c>
      <c r="U103" s="91">
        <f t="shared" si="11"/>
        <v>49.92</v>
      </c>
      <c r="V103" s="92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">
      <c r="A104" s="62">
        <v>102</v>
      </c>
      <c r="B104" s="62" t="s">
        <v>23</v>
      </c>
      <c r="C104" s="78" t="s">
        <v>185</v>
      </c>
      <c r="D104" s="79">
        <v>40</v>
      </c>
      <c r="E104" s="79">
        <v>40</v>
      </c>
      <c r="F104" s="79"/>
      <c r="G104" s="79"/>
      <c r="H104" s="80"/>
      <c r="I104" s="84" t="s">
        <v>186</v>
      </c>
      <c r="J104" s="82"/>
      <c r="K104" s="82" t="s">
        <v>187</v>
      </c>
      <c r="L104" s="83">
        <v>1</v>
      </c>
      <c r="M104" s="60" t="s">
        <v>31</v>
      </c>
      <c r="N104" s="62">
        <v>1.2</v>
      </c>
      <c r="O104" s="62">
        <v>1</v>
      </c>
      <c r="P104" s="79">
        <v>40</v>
      </c>
      <c r="Q104" s="89">
        <f t="shared" si="9"/>
        <v>48</v>
      </c>
      <c r="R104" s="79"/>
      <c r="S104" s="83">
        <v>1</v>
      </c>
      <c r="T104" s="90">
        <f t="shared" si="10"/>
        <v>0</v>
      </c>
      <c r="U104" s="91">
        <f t="shared" si="11"/>
        <v>48</v>
      </c>
      <c r="V104" s="92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">
      <c r="A105" s="62">
        <v>103</v>
      </c>
      <c r="B105" s="62" t="s">
        <v>23</v>
      </c>
      <c r="C105" s="78" t="s">
        <v>188</v>
      </c>
      <c r="D105" s="79">
        <v>48</v>
      </c>
      <c r="E105" s="79">
        <v>48</v>
      </c>
      <c r="F105" s="79"/>
      <c r="G105" s="79"/>
      <c r="H105" s="80"/>
      <c r="I105" s="82" t="s">
        <v>189</v>
      </c>
      <c r="J105" s="82"/>
      <c r="K105" s="82" t="s">
        <v>190</v>
      </c>
      <c r="L105" s="83">
        <v>2</v>
      </c>
      <c r="M105" s="60" t="s">
        <v>36</v>
      </c>
      <c r="N105" s="62">
        <v>1</v>
      </c>
      <c r="O105" s="62">
        <v>1.3</v>
      </c>
      <c r="P105" s="79">
        <v>48</v>
      </c>
      <c r="Q105" s="89">
        <f t="shared" si="9"/>
        <v>62.400000000000006</v>
      </c>
      <c r="R105" s="79"/>
      <c r="S105" s="83">
        <v>2</v>
      </c>
      <c r="T105" s="90">
        <f t="shared" si="10"/>
        <v>0</v>
      </c>
      <c r="U105" s="91">
        <f t="shared" si="11"/>
        <v>62.400000000000006</v>
      </c>
      <c r="V105" s="92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>
      <c r="A106" s="62">
        <v>104</v>
      </c>
      <c r="B106" s="62" t="s">
        <v>23</v>
      </c>
      <c r="C106" s="78" t="s">
        <v>188</v>
      </c>
      <c r="D106" s="79">
        <v>48</v>
      </c>
      <c r="E106" s="79">
        <v>48</v>
      </c>
      <c r="F106" s="79"/>
      <c r="G106" s="79"/>
      <c r="H106" s="80"/>
      <c r="I106" s="82" t="s">
        <v>189</v>
      </c>
      <c r="J106" s="82"/>
      <c r="K106" s="82" t="s">
        <v>191</v>
      </c>
      <c r="L106" s="83">
        <v>2</v>
      </c>
      <c r="M106" s="60" t="s">
        <v>36</v>
      </c>
      <c r="N106" s="62">
        <v>1</v>
      </c>
      <c r="O106" s="62">
        <v>1.3</v>
      </c>
      <c r="P106" s="79">
        <v>48</v>
      </c>
      <c r="Q106" s="89">
        <f t="shared" si="9"/>
        <v>62.400000000000006</v>
      </c>
      <c r="R106" s="79"/>
      <c r="S106" s="83">
        <v>2</v>
      </c>
      <c r="T106" s="90">
        <f t="shared" si="10"/>
        <v>0</v>
      </c>
      <c r="U106" s="91">
        <f t="shared" si="11"/>
        <v>62.400000000000006</v>
      </c>
      <c r="V106" s="92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">
      <c r="A107" s="62">
        <v>105</v>
      </c>
      <c r="B107" s="62" t="s">
        <v>23</v>
      </c>
      <c r="C107" s="78" t="s">
        <v>192</v>
      </c>
      <c r="D107" s="79">
        <v>64</v>
      </c>
      <c r="E107" s="79">
        <v>56</v>
      </c>
      <c r="F107" s="79">
        <v>8</v>
      </c>
      <c r="G107" s="79"/>
      <c r="H107" s="80"/>
      <c r="I107" s="82" t="s">
        <v>193</v>
      </c>
      <c r="J107" s="82"/>
      <c r="K107" s="82" t="s">
        <v>194</v>
      </c>
      <c r="L107" s="83">
        <v>2</v>
      </c>
      <c r="M107" s="60" t="s">
        <v>36</v>
      </c>
      <c r="N107" s="62">
        <v>1</v>
      </c>
      <c r="O107" s="62">
        <v>1.3</v>
      </c>
      <c r="P107" s="79">
        <v>56</v>
      </c>
      <c r="Q107" s="89">
        <f t="shared" si="9"/>
        <v>72.8</v>
      </c>
      <c r="R107" s="79">
        <v>8</v>
      </c>
      <c r="S107" s="83">
        <v>2</v>
      </c>
      <c r="T107" s="90">
        <f t="shared" si="10"/>
        <v>16</v>
      </c>
      <c r="U107" s="91">
        <f t="shared" si="11"/>
        <v>88.8</v>
      </c>
      <c r="V107" s="92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>
      <c r="A108" s="62">
        <v>106</v>
      </c>
      <c r="B108" s="62" t="s">
        <v>23</v>
      </c>
      <c r="C108" s="78" t="s">
        <v>195</v>
      </c>
      <c r="D108" s="79">
        <v>32</v>
      </c>
      <c r="E108" s="79">
        <v>24</v>
      </c>
      <c r="F108" s="79">
        <v>8</v>
      </c>
      <c r="G108" s="79"/>
      <c r="H108" s="80"/>
      <c r="I108" s="84" t="s">
        <v>196</v>
      </c>
      <c r="J108" s="82"/>
      <c r="K108" s="82" t="s">
        <v>197</v>
      </c>
      <c r="L108" s="83">
        <v>2</v>
      </c>
      <c r="M108" s="60" t="s">
        <v>31</v>
      </c>
      <c r="N108" s="62">
        <v>1.2</v>
      </c>
      <c r="O108" s="62">
        <v>1.3</v>
      </c>
      <c r="P108" s="79">
        <v>24</v>
      </c>
      <c r="Q108" s="89">
        <f t="shared" si="9"/>
        <v>37.44</v>
      </c>
      <c r="R108" s="79">
        <v>8</v>
      </c>
      <c r="S108" s="83">
        <v>2</v>
      </c>
      <c r="T108" s="90">
        <f t="shared" si="10"/>
        <v>16</v>
      </c>
      <c r="U108" s="91">
        <f t="shared" si="11"/>
        <v>53.44</v>
      </c>
      <c r="V108" s="92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>
      <c r="A109" s="62">
        <v>107</v>
      </c>
      <c r="B109" s="62" t="s">
        <v>23</v>
      </c>
      <c r="C109" s="78" t="s">
        <v>195</v>
      </c>
      <c r="D109" s="79">
        <v>32</v>
      </c>
      <c r="E109" s="79">
        <v>24</v>
      </c>
      <c r="F109" s="79">
        <v>8</v>
      </c>
      <c r="G109" s="79"/>
      <c r="H109" s="80"/>
      <c r="I109" s="84" t="s">
        <v>196</v>
      </c>
      <c r="J109" s="82"/>
      <c r="K109" s="82" t="s">
        <v>198</v>
      </c>
      <c r="L109" s="83">
        <v>2</v>
      </c>
      <c r="M109" s="60" t="s">
        <v>31</v>
      </c>
      <c r="N109" s="62">
        <v>1.2</v>
      </c>
      <c r="O109" s="62">
        <v>1.3</v>
      </c>
      <c r="P109" s="79">
        <v>24</v>
      </c>
      <c r="Q109" s="89">
        <f t="shared" si="9"/>
        <v>37.44</v>
      </c>
      <c r="R109" s="79">
        <v>8</v>
      </c>
      <c r="S109" s="83">
        <v>2</v>
      </c>
      <c r="T109" s="90">
        <f t="shared" si="10"/>
        <v>16</v>
      </c>
      <c r="U109" s="91">
        <f t="shared" si="11"/>
        <v>53.44</v>
      </c>
      <c r="V109" s="92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>
      <c r="A110" s="62">
        <v>108</v>
      </c>
      <c r="B110" s="62" t="s">
        <v>23</v>
      </c>
      <c r="C110" s="78" t="s">
        <v>195</v>
      </c>
      <c r="D110" s="79">
        <v>32</v>
      </c>
      <c r="E110" s="79">
        <v>24</v>
      </c>
      <c r="F110" s="79">
        <v>8</v>
      </c>
      <c r="G110" s="79"/>
      <c r="H110" s="80"/>
      <c r="I110" s="84" t="s">
        <v>199</v>
      </c>
      <c r="J110" s="82"/>
      <c r="K110" s="82" t="s">
        <v>200</v>
      </c>
      <c r="L110" s="83">
        <v>2</v>
      </c>
      <c r="M110" s="60" t="s">
        <v>31</v>
      </c>
      <c r="N110" s="62">
        <v>1.2</v>
      </c>
      <c r="O110" s="62">
        <v>1.3</v>
      </c>
      <c r="P110" s="79">
        <v>24</v>
      </c>
      <c r="Q110" s="89">
        <f t="shared" si="9"/>
        <v>37.44</v>
      </c>
      <c r="R110" s="79">
        <v>8</v>
      </c>
      <c r="S110" s="83">
        <v>2</v>
      </c>
      <c r="T110" s="90">
        <f t="shared" si="10"/>
        <v>16</v>
      </c>
      <c r="U110" s="91">
        <f t="shared" si="11"/>
        <v>53.44</v>
      </c>
      <c r="V110" s="92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>
      <c r="A111" s="62">
        <v>109</v>
      </c>
      <c r="B111" s="62" t="s">
        <v>23</v>
      </c>
      <c r="C111" s="78" t="s">
        <v>195</v>
      </c>
      <c r="D111" s="79">
        <v>32</v>
      </c>
      <c r="E111" s="79">
        <v>24</v>
      </c>
      <c r="F111" s="79">
        <v>8</v>
      </c>
      <c r="G111" s="79"/>
      <c r="H111" s="80"/>
      <c r="I111" s="84" t="s">
        <v>199</v>
      </c>
      <c r="J111" s="82"/>
      <c r="K111" s="82" t="s">
        <v>201</v>
      </c>
      <c r="L111" s="83">
        <v>1</v>
      </c>
      <c r="M111" s="60" t="s">
        <v>31</v>
      </c>
      <c r="N111" s="62">
        <v>1.2</v>
      </c>
      <c r="O111" s="62">
        <v>1</v>
      </c>
      <c r="P111" s="79">
        <v>24</v>
      </c>
      <c r="Q111" s="89">
        <f t="shared" si="9"/>
        <v>28.799999999999997</v>
      </c>
      <c r="R111" s="79">
        <v>8</v>
      </c>
      <c r="S111" s="83">
        <v>1</v>
      </c>
      <c r="T111" s="90">
        <f t="shared" si="10"/>
        <v>8</v>
      </c>
      <c r="U111" s="91">
        <f t="shared" si="11"/>
        <v>36.8</v>
      </c>
      <c r="V111" s="92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>
      <c r="A112" s="62">
        <v>110</v>
      </c>
      <c r="B112" s="62" t="s">
        <v>23</v>
      </c>
      <c r="C112" s="78" t="s">
        <v>202</v>
      </c>
      <c r="D112" s="79">
        <v>32</v>
      </c>
      <c r="E112" s="79"/>
      <c r="F112" s="79">
        <v>32</v>
      </c>
      <c r="G112" s="79"/>
      <c r="H112" s="80"/>
      <c r="I112" s="82" t="s">
        <v>109</v>
      </c>
      <c r="J112" s="82"/>
      <c r="K112" s="82" t="s">
        <v>190</v>
      </c>
      <c r="L112" s="83">
        <v>2</v>
      </c>
      <c r="M112" s="60" t="s">
        <v>31</v>
      </c>
      <c r="N112" s="62">
        <v>1</v>
      </c>
      <c r="O112" s="62">
        <v>1.3</v>
      </c>
      <c r="P112" s="79"/>
      <c r="Q112" s="89">
        <f t="shared" si="9"/>
        <v>0</v>
      </c>
      <c r="R112" s="79">
        <v>32</v>
      </c>
      <c r="S112" s="83">
        <v>2</v>
      </c>
      <c r="T112" s="90">
        <f t="shared" si="10"/>
        <v>64</v>
      </c>
      <c r="U112" s="91">
        <f t="shared" si="11"/>
        <v>64</v>
      </c>
      <c r="V112" s="92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>
      <c r="A113" s="62">
        <v>111</v>
      </c>
      <c r="B113" s="62" t="s">
        <v>23</v>
      </c>
      <c r="C113" s="78" t="s">
        <v>202</v>
      </c>
      <c r="D113" s="79">
        <v>32</v>
      </c>
      <c r="E113" s="79"/>
      <c r="F113" s="79">
        <v>32</v>
      </c>
      <c r="G113" s="79"/>
      <c r="H113" s="80"/>
      <c r="I113" s="82" t="s">
        <v>109</v>
      </c>
      <c r="J113" s="82"/>
      <c r="K113" s="82" t="s">
        <v>191</v>
      </c>
      <c r="L113" s="83">
        <v>2</v>
      </c>
      <c r="M113" s="60" t="s">
        <v>31</v>
      </c>
      <c r="N113" s="62">
        <v>1</v>
      </c>
      <c r="O113" s="62">
        <v>1.3</v>
      </c>
      <c r="P113" s="79"/>
      <c r="Q113" s="89">
        <f t="shared" si="9"/>
        <v>0</v>
      </c>
      <c r="R113" s="79">
        <v>32</v>
      </c>
      <c r="S113" s="83">
        <v>2</v>
      </c>
      <c r="T113" s="90">
        <f t="shared" si="10"/>
        <v>64</v>
      </c>
      <c r="U113" s="91">
        <f t="shared" si="11"/>
        <v>64</v>
      </c>
      <c r="V113" s="92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ht="15">
      <c r="C114" s="94"/>
    </row>
    <row r="115" ht="15">
      <c r="C115" s="94"/>
    </row>
    <row r="116" ht="15">
      <c r="C116" s="94"/>
    </row>
    <row r="117" ht="15">
      <c r="C117" s="94"/>
    </row>
    <row r="118" ht="15">
      <c r="C118" s="94"/>
    </row>
    <row r="119" ht="15">
      <c r="C119" s="94"/>
    </row>
    <row r="120" ht="15">
      <c r="C120" s="94"/>
    </row>
    <row r="121" ht="15">
      <c r="C121" s="94"/>
    </row>
    <row r="122" ht="15">
      <c r="C122" s="94"/>
    </row>
    <row r="123" ht="15">
      <c r="C123" s="94"/>
    </row>
    <row r="124" ht="15">
      <c r="C124" s="94"/>
    </row>
    <row r="125" ht="15">
      <c r="C125" s="94"/>
    </row>
    <row r="126" ht="15">
      <c r="C126" s="94"/>
    </row>
    <row r="127" ht="15">
      <c r="C127" s="94"/>
    </row>
    <row r="128" ht="15">
      <c r="C128" s="94"/>
    </row>
    <row r="129" ht="15">
      <c r="C129" s="94"/>
    </row>
    <row r="130" ht="15">
      <c r="C130" s="94"/>
    </row>
    <row r="131" ht="15">
      <c r="C131" s="94"/>
    </row>
    <row r="132" ht="15">
      <c r="C132" s="94"/>
    </row>
    <row r="133" ht="15">
      <c r="C133" s="94"/>
    </row>
    <row r="134" ht="15">
      <c r="C134" s="94"/>
    </row>
    <row r="135" ht="15">
      <c r="C135" s="94"/>
    </row>
    <row r="136" ht="15">
      <c r="C136" s="94"/>
    </row>
    <row r="137" ht="15">
      <c r="C137" s="94"/>
    </row>
    <row r="138" ht="15">
      <c r="C138" s="94"/>
    </row>
    <row r="139" ht="15">
      <c r="C139" s="94"/>
    </row>
    <row r="140" ht="15">
      <c r="C140" s="94"/>
    </row>
    <row r="141" ht="15">
      <c r="C141" s="94"/>
    </row>
    <row r="142" ht="15">
      <c r="C142" s="94"/>
    </row>
    <row r="143" ht="15">
      <c r="C143" s="94"/>
    </row>
    <row r="144" ht="15">
      <c r="C144" s="94"/>
    </row>
    <row r="145" ht="15">
      <c r="C145" s="94"/>
    </row>
    <row r="146" ht="15">
      <c r="C146" s="94"/>
    </row>
    <row r="147" ht="15">
      <c r="C147" s="94"/>
    </row>
    <row r="148" ht="15">
      <c r="C148" s="94"/>
    </row>
    <row r="149" ht="15">
      <c r="C149" s="94"/>
    </row>
    <row r="150" ht="15">
      <c r="C150" s="94"/>
    </row>
    <row r="151" ht="15">
      <c r="C151" s="94"/>
    </row>
    <row r="152" ht="15">
      <c r="C152" s="94"/>
    </row>
    <row r="153" ht="15">
      <c r="C153" s="94"/>
    </row>
    <row r="154" ht="15">
      <c r="C154" s="94"/>
    </row>
    <row r="155" ht="15">
      <c r="C155" s="94"/>
    </row>
    <row r="156" ht="15">
      <c r="C156" s="94"/>
    </row>
    <row r="157" ht="15">
      <c r="C157" s="94"/>
    </row>
    <row r="158" ht="15">
      <c r="C158" s="94"/>
    </row>
    <row r="159" ht="15">
      <c r="C159" s="94"/>
    </row>
    <row r="160" ht="15">
      <c r="C160" s="94"/>
    </row>
    <row r="161" ht="15">
      <c r="C161" s="94"/>
    </row>
    <row r="162" ht="15">
      <c r="C162" s="94"/>
    </row>
    <row r="163" ht="15">
      <c r="C163" s="94"/>
    </row>
    <row r="164" ht="15">
      <c r="C164" s="94"/>
    </row>
    <row r="165" ht="15">
      <c r="C165" s="94"/>
    </row>
    <row r="166" ht="15">
      <c r="C166" s="94"/>
    </row>
    <row r="167" ht="15">
      <c r="C167" s="94"/>
    </row>
    <row r="168" ht="15">
      <c r="C168" s="94"/>
    </row>
    <row r="169" ht="15">
      <c r="C169" s="94"/>
    </row>
    <row r="170" ht="15">
      <c r="C170" s="94"/>
    </row>
    <row r="171" ht="15">
      <c r="C171" s="94"/>
    </row>
    <row r="172" ht="15">
      <c r="C172" s="94"/>
    </row>
    <row r="173" ht="15">
      <c r="C173" s="94"/>
    </row>
    <row r="174" ht="15">
      <c r="C174" s="94"/>
    </row>
    <row r="175" ht="15">
      <c r="C175" s="94"/>
    </row>
    <row r="176" ht="15">
      <c r="C176" s="94"/>
    </row>
    <row r="177" ht="15">
      <c r="C177" s="94"/>
    </row>
    <row r="178" ht="15">
      <c r="C178" s="94"/>
    </row>
    <row r="179" ht="15">
      <c r="C179" s="94"/>
    </row>
    <row r="180" ht="15">
      <c r="C180" s="94"/>
    </row>
    <row r="181" ht="15">
      <c r="C181" s="94"/>
    </row>
    <row r="182" ht="15">
      <c r="C182" s="94"/>
    </row>
    <row r="183" ht="15">
      <c r="C183" s="94"/>
    </row>
    <row r="184" ht="15">
      <c r="C184" s="94"/>
    </row>
    <row r="185" ht="15">
      <c r="C185" s="94"/>
    </row>
  </sheetData>
  <sheetProtection/>
  <mergeCells count="1">
    <mergeCell ref="A1:U1"/>
  </mergeCells>
  <printOptions/>
  <pageMargins left="0.16" right="0" top="0.98" bottom="0.59" header="0.51" footer="0.51"/>
  <pageSetup horizontalDpi="600" verticalDpi="600" orientation="landscape" paperSize="9"/>
  <headerFooter alignWithMargins="0">
    <oddHeader>&amp;C&amp;"华文中宋,加粗"&amp;14石河子大学2011年本科教学理论及实验工作量统计明细表</oddHeader>
    <oddFooter>&amp;R统计人签字：（盖章）
日期：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25">
      <selection activeCell="F52" sqref="F52"/>
    </sheetView>
  </sheetViews>
  <sheetFormatPr defaultColWidth="8.75390625" defaultRowHeight="14.25"/>
  <cols>
    <col min="1" max="1" width="9.75390625" style="27" bestFit="1" customWidth="1"/>
    <col min="2" max="2" width="23.625" style="27" customWidth="1"/>
    <col min="3" max="3" width="6.75390625" style="27" customWidth="1"/>
    <col min="4" max="4" width="9.375" style="27" bestFit="1" customWidth="1"/>
    <col min="5" max="5" width="6.00390625" style="31" customWidth="1"/>
    <col min="6" max="6" width="27.375" style="27" customWidth="1"/>
    <col min="7" max="7" width="10.75390625" style="31" customWidth="1"/>
    <col min="8" max="8" width="3.375" style="32" customWidth="1"/>
    <col min="9" max="9" width="7.875" style="33" customWidth="1"/>
    <col min="10" max="10" width="8.375" style="34" customWidth="1"/>
    <col min="11" max="11" width="5.375" style="31" customWidth="1"/>
    <col min="12" max="12" width="7.00390625" style="31" customWidth="1"/>
    <col min="13" max="13" width="6.00390625" style="27" bestFit="1" customWidth="1"/>
    <col min="14" max="14" width="5.25390625" style="27" customWidth="1"/>
    <col min="15" max="15" width="6.375" style="35" bestFit="1" customWidth="1"/>
    <col min="16" max="16" width="6.75390625" style="35" bestFit="1" customWidth="1"/>
    <col min="17" max="17" width="5.875" style="31" bestFit="1" customWidth="1"/>
    <col min="18" max="32" width="9.00390625" style="27" bestFit="1" customWidth="1"/>
    <col min="33" max="16384" width="8.75390625" style="27" customWidth="1"/>
  </cols>
  <sheetData>
    <row r="1" spans="1:17" ht="22.5">
      <c r="A1" s="36" t="s">
        <v>203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68"/>
    </row>
    <row r="2" spans="1:17" s="30" customFormat="1" ht="28.5">
      <c r="A2" s="37" t="s">
        <v>2</v>
      </c>
      <c r="B2" s="37" t="s">
        <v>204</v>
      </c>
      <c r="C2" s="37" t="s">
        <v>205</v>
      </c>
      <c r="D2" s="37" t="s">
        <v>206</v>
      </c>
      <c r="E2" s="37" t="s">
        <v>207</v>
      </c>
      <c r="F2" s="37" t="s">
        <v>208</v>
      </c>
      <c r="G2" s="37" t="s">
        <v>209</v>
      </c>
      <c r="H2" s="38" t="s">
        <v>210</v>
      </c>
      <c r="I2" s="56" t="s">
        <v>211</v>
      </c>
      <c r="J2" s="37" t="s">
        <v>212</v>
      </c>
      <c r="K2" s="37" t="s">
        <v>213</v>
      </c>
      <c r="L2" s="37" t="s">
        <v>214</v>
      </c>
      <c r="M2" s="37" t="s">
        <v>215</v>
      </c>
      <c r="N2" s="37" t="s">
        <v>216</v>
      </c>
      <c r="O2" s="57" t="s">
        <v>217</v>
      </c>
      <c r="P2" s="57" t="s">
        <v>22</v>
      </c>
      <c r="Q2" s="69" t="s">
        <v>218</v>
      </c>
    </row>
    <row r="3" spans="1:17" ht="14.25">
      <c r="A3" s="39" t="s">
        <v>23</v>
      </c>
      <c r="B3" s="40" t="s">
        <v>219</v>
      </c>
      <c r="C3" s="41" t="s">
        <v>220</v>
      </c>
      <c r="D3" s="42"/>
      <c r="E3" s="43">
        <v>2016</v>
      </c>
      <c r="F3" s="40" t="s">
        <v>221</v>
      </c>
      <c r="G3" s="40" t="s">
        <v>222</v>
      </c>
      <c r="H3" s="43">
        <v>34</v>
      </c>
      <c r="I3" s="43" t="s">
        <v>223</v>
      </c>
      <c r="J3" s="58" t="s">
        <v>31</v>
      </c>
      <c r="K3" s="43">
        <v>2</v>
      </c>
      <c r="L3" s="59">
        <v>10</v>
      </c>
      <c r="M3" s="59">
        <v>1</v>
      </c>
      <c r="N3" s="59">
        <v>1</v>
      </c>
      <c r="O3" s="58">
        <f>0.5*H3*K3</f>
        <v>34</v>
      </c>
      <c r="P3" s="58" t="s">
        <v>224</v>
      </c>
      <c r="Q3" s="43" t="s">
        <v>225</v>
      </c>
    </row>
    <row r="4" spans="1:17" ht="15">
      <c r="A4" s="39" t="s">
        <v>23</v>
      </c>
      <c r="B4" s="40" t="s">
        <v>219</v>
      </c>
      <c r="C4" s="41" t="s">
        <v>220</v>
      </c>
      <c r="D4" s="42"/>
      <c r="E4" s="43">
        <v>2016</v>
      </c>
      <c r="F4" s="40" t="s">
        <v>221</v>
      </c>
      <c r="G4" s="40" t="s">
        <v>226</v>
      </c>
      <c r="H4" s="43">
        <v>35</v>
      </c>
      <c r="I4" s="43" t="s">
        <v>56</v>
      </c>
      <c r="J4" s="58" t="s">
        <v>31</v>
      </c>
      <c r="K4" s="43">
        <v>2</v>
      </c>
      <c r="L4" s="59">
        <v>10</v>
      </c>
      <c r="M4" s="59">
        <v>1</v>
      </c>
      <c r="N4" s="59">
        <v>1</v>
      </c>
      <c r="O4" s="58">
        <f>0.5*H4*K4</f>
        <v>35</v>
      </c>
      <c r="P4" s="58" t="s">
        <v>224</v>
      </c>
      <c r="Q4" s="43" t="s">
        <v>225</v>
      </c>
    </row>
    <row r="5" spans="1:17" ht="15">
      <c r="A5" s="39" t="s">
        <v>23</v>
      </c>
      <c r="B5" s="44" t="s">
        <v>227</v>
      </c>
      <c r="C5" s="45" t="s">
        <v>220</v>
      </c>
      <c r="D5" s="45"/>
      <c r="E5" s="46">
        <v>2016</v>
      </c>
      <c r="F5" s="44" t="s">
        <v>228</v>
      </c>
      <c r="G5" s="44" t="s">
        <v>229</v>
      </c>
      <c r="H5" s="46">
        <v>35</v>
      </c>
      <c r="I5" s="46" t="s">
        <v>86</v>
      </c>
      <c r="J5" s="60" t="s">
        <v>31</v>
      </c>
      <c r="K5" s="46">
        <v>2</v>
      </c>
      <c r="L5" s="61">
        <v>10</v>
      </c>
      <c r="M5" s="61">
        <v>1</v>
      </c>
      <c r="N5" s="61">
        <v>1</v>
      </c>
      <c r="O5" s="60">
        <f aca="true" t="shared" si="0" ref="O4:O21">0.5*H5*K5</f>
        <v>35</v>
      </c>
      <c r="P5" s="60"/>
      <c r="Q5" s="46" t="s">
        <v>230</v>
      </c>
    </row>
    <row r="6" spans="1:17" ht="15">
      <c r="A6" s="39" t="s">
        <v>23</v>
      </c>
      <c r="B6" s="44" t="s">
        <v>227</v>
      </c>
      <c r="C6" s="45" t="s">
        <v>220</v>
      </c>
      <c r="D6" s="45"/>
      <c r="E6" s="46">
        <v>2016</v>
      </c>
      <c r="F6" s="44" t="s">
        <v>228</v>
      </c>
      <c r="G6" s="44" t="s">
        <v>231</v>
      </c>
      <c r="H6" s="46">
        <v>36</v>
      </c>
      <c r="I6" s="46" t="s">
        <v>86</v>
      </c>
      <c r="J6" s="60" t="s">
        <v>31</v>
      </c>
      <c r="K6" s="46">
        <v>2</v>
      </c>
      <c r="L6" s="61">
        <v>10</v>
      </c>
      <c r="M6" s="61">
        <v>1</v>
      </c>
      <c r="N6" s="61">
        <v>1</v>
      </c>
      <c r="O6" s="60">
        <f t="shared" si="0"/>
        <v>36</v>
      </c>
      <c r="P6" s="60"/>
      <c r="Q6" s="46" t="s">
        <v>230</v>
      </c>
    </row>
    <row r="7" spans="1:17" ht="15">
      <c r="A7" s="39" t="s">
        <v>23</v>
      </c>
      <c r="B7" s="44" t="s">
        <v>232</v>
      </c>
      <c r="C7" s="45" t="s">
        <v>220</v>
      </c>
      <c r="D7" s="45"/>
      <c r="E7" s="46">
        <v>2015</v>
      </c>
      <c r="F7" s="44" t="s">
        <v>228</v>
      </c>
      <c r="G7" s="44" t="s">
        <v>233</v>
      </c>
      <c r="H7" s="46">
        <v>29</v>
      </c>
      <c r="I7" s="46" t="s">
        <v>51</v>
      </c>
      <c r="J7" s="60" t="s">
        <v>27</v>
      </c>
      <c r="K7" s="46">
        <v>1</v>
      </c>
      <c r="L7" s="61">
        <v>5</v>
      </c>
      <c r="M7" s="61">
        <v>1</v>
      </c>
      <c r="N7" s="61">
        <v>1</v>
      </c>
      <c r="O7" s="60">
        <f t="shared" si="0"/>
        <v>14.5</v>
      </c>
      <c r="P7" s="60"/>
      <c r="Q7" s="46">
        <v>17</v>
      </c>
    </row>
    <row r="8" spans="1:17" ht="15">
      <c r="A8" s="39" t="s">
        <v>23</v>
      </c>
      <c r="B8" s="44" t="s">
        <v>232</v>
      </c>
      <c r="C8" s="45" t="s">
        <v>220</v>
      </c>
      <c r="D8" s="45"/>
      <c r="E8" s="46">
        <v>2015</v>
      </c>
      <c r="F8" s="44" t="s">
        <v>228</v>
      </c>
      <c r="G8" s="44" t="s">
        <v>234</v>
      </c>
      <c r="H8" s="46">
        <v>32</v>
      </c>
      <c r="I8" s="46" t="s">
        <v>51</v>
      </c>
      <c r="J8" s="60" t="s">
        <v>27</v>
      </c>
      <c r="K8" s="46">
        <v>1</v>
      </c>
      <c r="L8" s="61">
        <v>5</v>
      </c>
      <c r="M8" s="61">
        <v>1</v>
      </c>
      <c r="N8" s="61">
        <v>1</v>
      </c>
      <c r="O8" s="60">
        <f t="shared" si="0"/>
        <v>16</v>
      </c>
      <c r="P8" s="60"/>
      <c r="Q8" s="46">
        <v>17</v>
      </c>
    </row>
    <row r="9" spans="1:17" ht="15">
      <c r="A9" s="39" t="s">
        <v>23</v>
      </c>
      <c r="B9" s="44" t="s">
        <v>235</v>
      </c>
      <c r="C9" s="45" t="s">
        <v>220</v>
      </c>
      <c r="D9" s="45"/>
      <c r="E9" s="46">
        <v>2015</v>
      </c>
      <c r="F9" s="44" t="s">
        <v>228</v>
      </c>
      <c r="G9" s="44" t="s">
        <v>233</v>
      </c>
      <c r="H9" s="46">
        <v>29</v>
      </c>
      <c r="I9" s="46" t="s">
        <v>51</v>
      </c>
      <c r="J9" s="60" t="s">
        <v>27</v>
      </c>
      <c r="K9" s="46">
        <v>2</v>
      </c>
      <c r="L9" s="61">
        <v>10</v>
      </c>
      <c r="M9" s="61">
        <v>1</v>
      </c>
      <c r="N9" s="61">
        <v>1</v>
      </c>
      <c r="O9" s="60">
        <f t="shared" si="0"/>
        <v>29</v>
      </c>
      <c r="P9" s="60"/>
      <c r="Q9" s="46" t="s">
        <v>236</v>
      </c>
    </row>
    <row r="10" spans="1:17" ht="15">
      <c r="A10" s="39" t="s">
        <v>23</v>
      </c>
      <c r="B10" s="44" t="s">
        <v>235</v>
      </c>
      <c r="C10" s="45" t="s">
        <v>220</v>
      </c>
      <c r="D10" s="45"/>
      <c r="E10" s="46">
        <v>2015</v>
      </c>
      <c r="F10" s="44" t="s">
        <v>228</v>
      </c>
      <c r="G10" s="44" t="s">
        <v>234</v>
      </c>
      <c r="H10" s="46">
        <v>32</v>
      </c>
      <c r="I10" s="46" t="s">
        <v>51</v>
      </c>
      <c r="J10" s="60" t="s">
        <v>27</v>
      </c>
      <c r="K10" s="46">
        <v>2</v>
      </c>
      <c r="L10" s="61">
        <v>10</v>
      </c>
      <c r="M10" s="61">
        <v>1</v>
      </c>
      <c r="N10" s="61">
        <v>1</v>
      </c>
      <c r="O10" s="60">
        <f t="shared" si="0"/>
        <v>32</v>
      </c>
      <c r="P10" s="60"/>
      <c r="Q10" s="46" t="s">
        <v>236</v>
      </c>
    </row>
    <row r="11" spans="1:17" ht="15">
      <c r="A11" s="39" t="s">
        <v>23</v>
      </c>
      <c r="B11" s="40" t="s">
        <v>237</v>
      </c>
      <c r="C11" s="41" t="s">
        <v>220</v>
      </c>
      <c r="D11" s="42"/>
      <c r="E11" s="43">
        <v>2016</v>
      </c>
      <c r="F11" s="40" t="s">
        <v>238</v>
      </c>
      <c r="G11" s="40" t="s">
        <v>239</v>
      </c>
      <c r="H11" s="43">
        <v>38</v>
      </c>
      <c r="I11" s="43" t="s">
        <v>105</v>
      </c>
      <c r="J11" s="58" t="s">
        <v>31</v>
      </c>
      <c r="K11" s="43">
        <v>2</v>
      </c>
      <c r="L11" s="59">
        <v>10</v>
      </c>
      <c r="M11" s="59">
        <v>1</v>
      </c>
      <c r="N11" s="59">
        <v>1</v>
      </c>
      <c r="O11" s="58">
        <f t="shared" si="0"/>
        <v>38</v>
      </c>
      <c r="P11" s="58" t="s">
        <v>224</v>
      </c>
      <c r="Q11" s="43" t="s">
        <v>225</v>
      </c>
    </row>
    <row r="12" spans="1:17" ht="15">
      <c r="A12" s="39" t="s">
        <v>23</v>
      </c>
      <c r="B12" s="40" t="s">
        <v>237</v>
      </c>
      <c r="C12" s="41" t="s">
        <v>220</v>
      </c>
      <c r="D12" s="42"/>
      <c r="E12" s="43">
        <v>2016</v>
      </c>
      <c r="F12" s="40" t="s">
        <v>238</v>
      </c>
      <c r="G12" s="40" t="s">
        <v>240</v>
      </c>
      <c r="H12" s="43">
        <v>36</v>
      </c>
      <c r="I12" s="43" t="s">
        <v>105</v>
      </c>
      <c r="J12" s="58" t="s">
        <v>31</v>
      </c>
      <c r="K12" s="43">
        <v>2</v>
      </c>
      <c r="L12" s="59">
        <v>10</v>
      </c>
      <c r="M12" s="59">
        <v>1</v>
      </c>
      <c r="N12" s="59">
        <v>1</v>
      </c>
      <c r="O12" s="58">
        <f t="shared" si="0"/>
        <v>36</v>
      </c>
      <c r="P12" s="58" t="s">
        <v>224</v>
      </c>
      <c r="Q12" s="43" t="s">
        <v>225</v>
      </c>
    </row>
    <row r="13" spans="1:17" ht="15">
      <c r="A13" s="39" t="s">
        <v>23</v>
      </c>
      <c r="B13" s="40" t="s">
        <v>237</v>
      </c>
      <c r="C13" s="41" t="s">
        <v>220</v>
      </c>
      <c r="D13" s="42"/>
      <c r="E13" s="43">
        <v>2016</v>
      </c>
      <c r="F13" s="40" t="s">
        <v>238</v>
      </c>
      <c r="G13" s="40" t="s">
        <v>241</v>
      </c>
      <c r="H13" s="43">
        <v>37</v>
      </c>
      <c r="I13" s="43" t="s">
        <v>242</v>
      </c>
      <c r="J13" s="58" t="s">
        <v>31</v>
      </c>
      <c r="K13" s="43">
        <v>2</v>
      </c>
      <c r="L13" s="59">
        <v>10</v>
      </c>
      <c r="M13" s="59">
        <v>1</v>
      </c>
      <c r="N13" s="59">
        <v>1</v>
      </c>
      <c r="O13" s="58">
        <f t="shared" si="0"/>
        <v>37</v>
      </c>
      <c r="P13" s="58" t="s">
        <v>224</v>
      </c>
      <c r="Q13" s="43" t="s">
        <v>225</v>
      </c>
    </row>
    <row r="14" spans="1:17" ht="15">
      <c r="A14" s="39" t="s">
        <v>23</v>
      </c>
      <c r="B14" s="40" t="s">
        <v>237</v>
      </c>
      <c r="C14" s="41" t="s">
        <v>220</v>
      </c>
      <c r="D14" s="42"/>
      <c r="E14" s="43">
        <v>2016</v>
      </c>
      <c r="F14" s="40" t="s">
        <v>238</v>
      </c>
      <c r="G14" s="40" t="s">
        <v>243</v>
      </c>
      <c r="H14" s="43">
        <v>34</v>
      </c>
      <c r="I14" s="43" t="s">
        <v>242</v>
      </c>
      <c r="J14" s="58" t="s">
        <v>31</v>
      </c>
      <c r="K14" s="43">
        <v>2</v>
      </c>
      <c r="L14" s="59">
        <v>10</v>
      </c>
      <c r="M14" s="59">
        <v>1</v>
      </c>
      <c r="N14" s="59">
        <v>1</v>
      </c>
      <c r="O14" s="58">
        <f t="shared" si="0"/>
        <v>34</v>
      </c>
      <c r="P14" s="58" t="s">
        <v>224</v>
      </c>
      <c r="Q14" s="43" t="s">
        <v>225</v>
      </c>
    </row>
    <row r="15" spans="1:17" ht="15">
      <c r="A15" s="39" t="s">
        <v>23</v>
      </c>
      <c r="B15" s="44" t="s">
        <v>244</v>
      </c>
      <c r="C15" s="45" t="s">
        <v>220</v>
      </c>
      <c r="D15" s="45"/>
      <c r="E15" s="46">
        <v>2017</v>
      </c>
      <c r="F15" s="44" t="s">
        <v>238</v>
      </c>
      <c r="G15" s="44" t="s">
        <v>245</v>
      </c>
      <c r="H15" s="46">
        <v>37</v>
      </c>
      <c r="I15" s="46" t="s">
        <v>181</v>
      </c>
      <c r="J15" s="60" t="s">
        <v>31</v>
      </c>
      <c r="K15" s="46">
        <v>3</v>
      </c>
      <c r="L15" s="61">
        <v>15</v>
      </c>
      <c r="M15" s="61">
        <v>1</v>
      </c>
      <c r="N15" s="61">
        <v>1</v>
      </c>
      <c r="O15" s="60">
        <f t="shared" si="0"/>
        <v>55.5</v>
      </c>
      <c r="P15" s="60"/>
      <c r="Q15" s="46" t="s">
        <v>246</v>
      </c>
    </row>
    <row r="16" spans="1:17" ht="15">
      <c r="A16" s="39" t="s">
        <v>23</v>
      </c>
      <c r="B16" s="44" t="s">
        <v>244</v>
      </c>
      <c r="C16" s="45" t="s">
        <v>220</v>
      </c>
      <c r="D16" s="45"/>
      <c r="E16" s="46">
        <v>2017</v>
      </c>
      <c r="F16" s="44" t="s">
        <v>238</v>
      </c>
      <c r="G16" s="44" t="s">
        <v>247</v>
      </c>
      <c r="H16" s="46">
        <v>34</v>
      </c>
      <c r="I16" s="46" t="s">
        <v>181</v>
      </c>
      <c r="J16" s="60" t="s">
        <v>31</v>
      </c>
      <c r="K16" s="46">
        <v>3</v>
      </c>
      <c r="L16" s="61">
        <v>15</v>
      </c>
      <c r="M16" s="61">
        <v>1</v>
      </c>
      <c r="N16" s="61">
        <v>1</v>
      </c>
      <c r="O16" s="60">
        <f t="shared" si="0"/>
        <v>51</v>
      </c>
      <c r="P16" s="60"/>
      <c r="Q16" s="46" t="s">
        <v>246</v>
      </c>
    </row>
    <row r="17" spans="1:17" ht="15">
      <c r="A17" s="39" t="s">
        <v>23</v>
      </c>
      <c r="B17" s="44" t="s">
        <v>244</v>
      </c>
      <c r="C17" s="45" t="s">
        <v>220</v>
      </c>
      <c r="D17" s="45"/>
      <c r="E17" s="46">
        <v>2017</v>
      </c>
      <c r="F17" s="44" t="s">
        <v>238</v>
      </c>
      <c r="G17" s="44" t="s">
        <v>248</v>
      </c>
      <c r="H17" s="46">
        <v>35</v>
      </c>
      <c r="I17" s="46" t="s">
        <v>182</v>
      </c>
      <c r="J17" s="60" t="s">
        <v>31</v>
      </c>
      <c r="K17" s="46">
        <v>3</v>
      </c>
      <c r="L17" s="61">
        <v>15</v>
      </c>
      <c r="M17" s="61">
        <v>1</v>
      </c>
      <c r="N17" s="61">
        <v>1</v>
      </c>
      <c r="O17" s="60">
        <f t="shared" si="0"/>
        <v>52.5</v>
      </c>
      <c r="P17" s="60"/>
      <c r="Q17" s="46" t="s">
        <v>246</v>
      </c>
    </row>
    <row r="18" spans="1:17" ht="15">
      <c r="A18" s="39" t="s">
        <v>23</v>
      </c>
      <c r="B18" s="44" t="s">
        <v>244</v>
      </c>
      <c r="C18" s="45" t="s">
        <v>220</v>
      </c>
      <c r="D18" s="45"/>
      <c r="E18" s="46">
        <v>2017</v>
      </c>
      <c r="F18" s="44" t="s">
        <v>238</v>
      </c>
      <c r="G18" s="44" t="s">
        <v>249</v>
      </c>
      <c r="H18" s="46">
        <v>35</v>
      </c>
      <c r="I18" s="46" t="s">
        <v>182</v>
      </c>
      <c r="J18" s="60" t="s">
        <v>31</v>
      </c>
      <c r="K18" s="46">
        <v>3</v>
      </c>
      <c r="L18" s="61">
        <v>15</v>
      </c>
      <c r="M18" s="61">
        <v>1</v>
      </c>
      <c r="N18" s="61">
        <v>1</v>
      </c>
      <c r="O18" s="60">
        <f t="shared" si="0"/>
        <v>52.5</v>
      </c>
      <c r="P18" s="60"/>
      <c r="Q18" s="46" t="s">
        <v>246</v>
      </c>
    </row>
    <row r="19" spans="1:17" ht="15">
      <c r="A19" s="39" t="s">
        <v>23</v>
      </c>
      <c r="B19" s="44" t="s">
        <v>250</v>
      </c>
      <c r="C19" s="45" t="s">
        <v>220</v>
      </c>
      <c r="D19" s="45"/>
      <c r="E19" s="46">
        <v>2017</v>
      </c>
      <c r="F19" s="44" t="s">
        <v>228</v>
      </c>
      <c r="G19" s="44" t="s">
        <v>187</v>
      </c>
      <c r="H19" s="46">
        <v>27</v>
      </c>
      <c r="I19" s="46" t="s">
        <v>186</v>
      </c>
      <c r="J19" s="60" t="s">
        <v>31</v>
      </c>
      <c r="K19" s="46">
        <v>2</v>
      </c>
      <c r="L19" s="61">
        <v>10</v>
      </c>
      <c r="M19" s="61">
        <v>1</v>
      </c>
      <c r="N19" s="61">
        <v>1</v>
      </c>
      <c r="O19" s="60">
        <f t="shared" si="0"/>
        <v>27</v>
      </c>
      <c r="P19" s="60"/>
      <c r="Q19" s="46" t="s">
        <v>246</v>
      </c>
    </row>
    <row r="20" spans="1:17" ht="15">
      <c r="A20" s="39" t="s">
        <v>23</v>
      </c>
      <c r="B20" s="44" t="s">
        <v>251</v>
      </c>
      <c r="C20" s="45" t="s">
        <v>220</v>
      </c>
      <c r="D20" s="47"/>
      <c r="E20" s="46">
        <v>2017</v>
      </c>
      <c r="F20" s="44" t="s">
        <v>221</v>
      </c>
      <c r="G20" s="44" t="s">
        <v>252</v>
      </c>
      <c r="H20" s="46">
        <v>35</v>
      </c>
      <c r="I20" s="46" t="s">
        <v>183</v>
      </c>
      <c r="J20" s="60" t="s">
        <v>31</v>
      </c>
      <c r="K20" s="46">
        <v>2</v>
      </c>
      <c r="L20" s="61">
        <v>10</v>
      </c>
      <c r="M20" s="61">
        <v>1</v>
      </c>
      <c r="N20" s="61">
        <v>1</v>
      </c>
      <c r="O20" s="60">
        <f t="shared" si="0"/>
        <v>35</v>
      </c>
      <c r="P20" s="44"/>
      <c r="Q20" s="46" t="s">
        <v>246</v>
      </c>
    </row>
    <row r="21" spans="1:17" ht="15">
      <c r="A21" s="39" t="s">
        <v>23</v>
      </c>
      <c r="B21" s="44" t="s">
        <v>251</v>
      </c>
      <c r="C21" s="45" t="s">
        <v>220</v>
      </c>
      <c r="D21" s="47"/>
      <c r="E21" s="46">
        <v>2017</v>
      </c>
      <c r="F21" s="44" t="s">
        <v>221</v>
      </c>
      <c r="G21" s="44" t="s">
        <v>253</v>
      </c>
      <c r="H21" s="46">
        <v>35</v>
      </c>
      <c r="I21" s="46" t="s">
        <v>183</v>
      </c>
      <c r="J21" s="60" t="s">
        <v>31</v>
      </c>
      <c r="K21" s="46">
        <v>2</v>
      </c>
      <c r="L21" s="61">
        <v>10</v>
      </c>
      <c r="M21" s="61">
        <v>1</v>
      </c>
      <c r="N21" s="61">
        <v>1</v>
      </c>
      <c r="O21" s="60">
        <f t="shared" si="0"/>
        <v>35</v>
      </c>
      <c r="P21" s="44"/>
      <c r="Q21" s="46" t="s">
        <v>246</v>
      </c>
    </row>
    <row r="22" spans="1:17" ht="15">
      <c r="A22" s="39" t="s">
        <v>23</v>
      </c>
      <c r="B22" s="44" t="s">
        <v>254</v>
      </c>
      <c r="C22" s="45" t="s">
        <v>255</v>
      </c>
      <c r="D22" s="47"/>
      <c r="E22" s="46">
        <v>2015</v>
      </c>
      <c r="F22" s="44" t="s">
        <v>228</v>
      </c>
      <c r="G22" s="44" t="s">
        <v>233</v>
      </c>
      <c r="H22" s="46">
        <v>29</v>
      </c>
      <c r="I22" s="46" t="s">
        <v>46</v>
      </c>
      <c r="J22" s="60" t="s">
        <v>27</v>
      </c>
      <c r="K22" s="46">
        <v>1</v>
      </c>
      <c r="L22" s="61">
        <v>5</v>
      </c>
      <c r="M22" s="61">
        <v>1</v>
      </c>
      <c r="N22" s="61">
        <v>1</v>
      </c>
      <c r="O22" s="62">
        <f aca="true" t="shared" si="1" ref="O22:O27">L22*3</f>
        <v>15</v>
      </c>
      <c r="P22" s="62"/>
      <c r="Q22" s="46">
        <v>10</v>
      </c>
    </row>
    <row r="23" spans="1:17" ht="15">
      <c r="A23" s="39" t="s">
        <v>23</v>
      </c>
      <c r="B23" s="44" t="s">
        <v>254</v>
      </c>
      <c r="C23" s="45" t="s">
        <v>255</v>
      </c>
      <c r="D23" s="47"/>
      <c r="E23" s="46">
        <v>2015</v>
      </c>
      <c r="F23" s="44" t="s">
        <v>228</v>
      </c>
      <c r="G23" s="44" t="s">
        <v>234</v>
      </c>
      <c r="H23" s="46">
        <v>32</v>
      </c>
      <c r="I23" s="46" t="s">
        <v>46</v>
      </c>
      <c r="J23" s="60" t="s">
        <v>27</v>
      </c>
      <c r="K23" s="46">
        <v>1</v>
      </c>
      <c r="L23" s="61">
        <v>5</v>
      </c>
      <c r="M23" s="61">
        <v>1</v>
      </c>
      <c r="N23" s="61">
        <v>1</v>
      </c>
      <c r="O23" s="62">
        <f t="shared" si="1"/>
        <v>15</v>
      </c>
      <c r="P23" s="62"/>
      <c r="Q23" s="46">
        <v>10</v>
      </c>
    </row>
    <row r="24" spans="1:17" ht="15">
      <c r="A24" s="39" t="s">
        <v>23</v>
      </c>
      <c r="B24" s="44" t="s">
        <v>256</v>
      </c>
      <c r="C24" s="45" t="s">
        <v>255</v>
      </c>
      <c r="D24" s="47"/>
      <c r="E24" s="46">
        <v>2016</v>
      </c>
      <c r="F24" s="44" t="s">
        <v>221</v>
      </c>
      <c r="G24" s="44" t="s">
        <v>222</v>
      </c>
      <c r="H24" s="46">
        <v>34</v>
      </c>
      <c r="I24" s="46" t="s">
        <v>39</v>
      </c>
      <c r="J24" s="60" t="s">
        <v>36</v>
      </c>
      <c r="K24" s="46">
        <v>1</v>
      </c>
      <c r="L24" s="61">
        <v>5</v>
      </c>
      <c r="M24" s="61">
        <v>1</v>
      </c>
      <c r="N24" s="61">
        <v>1</v>
      </c>
      <c r="O24" s="62">
        <f t="shared" si="1"/>
        <v>15</v>
      </c>
      <c r="P24" s="62"/>
      <c r="Q24" s="46">
        <v>15</v>
      </c>
    </row>
    <row r="25" spans="1:17" ht="15">
      <c r="A25" s="39" t="s">
        <v>23</v>
      </c>
      <c r="B25" s="44" t="s">
        <v>256</v>
      </c>
      <c r="C25" s="45" t="s">
        <v>255</v>
      </c>
      <c r="D25" s="47"/>
      <c r="E25" s="46">
        <v>2016</v>
      </c>
      <c r="F25" s="44" t="s">
        <v>221</v>
      </c>
      <c r="G25" s="44" t="s">
        <v>226</v>
      </c>
      <c r="H25" s="46">
        <v>35</v>
      </c>
      <c r="I25" s="46" t="s">
        <v>39</v>
      </c>
      <c r="J25" s="60" t="s">
        <v>36</v>
      </c>
      <c r="K25" s="46">
        <v>1</v>
      </c>
      <c r="L25" s="61">
        <v>5</v>
      </c>
      <c r="M25" s="61">
        <v>1</v>
      </c>
      <c r="N25" s="61">
        <v>1</v>
      </c>
      <c r="O25" s="62">
        <f t="shared" si="1"/>
        <v>15</v>
      </c>
      <c r="P25" s="62"/>
      <c r="Q25" s="46">
        <v>15</v>
      </c>
    </row>
    <row r="26" spans="1:17" ht="15">
      <c r="A26" s="39" t="s">
        <v>23</v>
      </c>
      <c r="B26" s="48" t="s">
        <v>257</v>
      </c>
      <c r="C26" s="49" t="s">
        <v>255</v>
      </c>
      <c r="D26" s="50"/>
      <c r="E26" s="51">
        <v>2014</v>
      </c>
      <c r="F26" s="48" t="s">
        <v>221</v>
      </c>
      <c r="G26" s="48" t="s">
        <v>258</v>
      </c>
      <c r="H26" s="51">
        <v>34</v>
      </c>
      <c r="I26" s="51" t="s">
        <v>65</v>
      </c>
      <c r="J26" s="63" t="s">
        <v>61</v>
      </c>
      <c r="K26" s="51">
        <v>2</v>
      </c>
      <c r="L26" s="64">
        <v>10</v>
      </c>
      <c r="M26" s="64">
        <v>1</v>
      </c>
      <c r="N26" s="64">
        <v>1</v>
      </c>
      <c r="O26" s="65">
        <v>15</v>
      </c>
      <c r="P26" s="65" t="s">
        <v>259</v>
      </c>
      <c r="Q26" s="51" t="s">
        <v>260</v>
      </c>
    </row>
    <row r="27" spans="1:17" ht="15">
      <c r="A27" s="39" t="s">
        <v>23</v>
      </c>
      <c r="B27" s="48" t="s">
        <v>257</v>
      </c>
      <c r="C27" s="49" t="s">
        <v>255</v>
      </c>
      <c r="D27" s="50"/>
      <c r="E27" s="51">
        <v>2014</v>
      </c>
      <c r="F27" s="48" t="s">
        <v>221</v>
      </c>
      <c r="G27" s="48" t="s">
        <v>261</v>
      </c>
      <c r="H27" s="51">
        <v>33</v>
      </c>
      <c r="I27" s="51" t="s">
        <v>140</v>
      </c>
      <c r="J27" s="63" t="s">
        <v>61</v>
      </c>
      <c r="K27" s="51">
        <v>2</v>
      </c>
      <c r="L27" s="64">
        <v>10</v>
      </c>
      <c r="M27" s="64">
        <v>1</v>
      </c>
      <c r="N27" s="64">
        <v>1</v>
      </c>
      <c r="O27" s="65">
        <v>15</v>
      </c>
      <c r="P27" s="65" t="s">
        <v>259</v>
      </c>
      <c r="Q27" s="51" t="s">
        <v>260</v>
      </c>
    </row>
    <row r="28" spans="2:17" ht="15">
      <c r="B28" s="48" t="s">
        <v>257</v>
      </c>
      <c r="C28" s="49" t="s">
        <v>255</v>
      </c>
      <c r="D28" s="52"/>
      <c r="E28" s="51">
        <v>2014</v>
      </c>
      <c r="F28" s="48" t="s">
        <v>221</v>
      </c>
      <c r="G28" s="53"/>
      <c r="H28" s="54"/>
      <c r="I28" s="66" t="s">
        <v>262</v>
      </c>
      <c r="J28" s="63" t="s">
        <v>61</v>
      </c>
      <c r="K28" s="53"/>
      <c r="L28" s="53"/>
      <c r="M28" s="52"/>
      <c r="N28" s="52"/>
      <c r="O28" s="67">
        <v>15</v>
      </c>
      <c r="P28" s="65" t="s">
        <v>259</v>
      </c>
      <c r="Q28" s="51" t="s">
        <v>260</v>
      </c>
    </row>
    <row r="29" spans="2:17" ht="15">
      <c r="B29" s="48" t="s">
        <v>257</v>
      </c>
      <c r="C29" s="49" t="s">
        <v>255</v>
      </c>
      <c r="D29" s="52"/>
      <c r="E29" s="51">
        <v>2014</v>
      </c>
      <c r="F29" s="48" t="s">
        <v>221</v>
      </c>
      <c r="G29" s="53"/>
      <c r="H29" s="54"/>
      <c r="I29" s="66" t="s">
        <v>125</v>
      </c>
      <c r="J29" s="63" t="s">
        <v>61</v>
      </c>
      <c r="K29" s="53"/>
      <c r="L29" s="53"/>
      <c r="M29" s="52"/>
      <c r="N29" s="52"/>
      <c r="O29" s="67">
        <v>15</v>
      </c>
      <c r="P29" s="65" t="s">
        <v>259</v>
      </c>
      <c r="Q29" s="51" t="s">
        <v>260</v>
      </c>
    </row>
    <row r="30" spans="1:17" ht="15">
      <c r="A30" s="39" t="s">
        <v>23</v>
      </c>
      <c r="B30" s="44" t="s">
        <v>263</v>
      </c>
      <c r="C30" s="45" t="s">
        <v>255</v>
      </c>
      <c r="D30" s="47"/>
      <c r="E30" s="46">
        <v>2015</v>
      </c>
      <c r="F30" s="44" t="s">
        <v>238</v>
      </c>
      <c r="G30" s="55" t="s">
        <v>264</v>
      </c>
      <c r="H30" s="46">
        <v>27</v>
      </c>
      <c r="I30" s="46" t="s">
        <v>149</v>
      </c>
      <c r="J30" s="60" t="s">
        <v>31</v>
      </c>
      <c r="K30" s="46">
        <v>1</v>
      </c>
      <c r="L30" s="61">
        <v>5</v>
      </c>
      <c r="M30" s="61">
        <v>1</v>
      </c>
      <c r="N30" s="61">
        <v>1</v>
      </c>
      <c r="O30" s="62">
        <f aca="true" t="shared" si="2" ref="O30:O44">L30*3</f>
        <v>15</v>
      </c>
      <c r="P30" s="44"/>
      <c r="Q30" s="46" t="s">
        <v>265</v>
      </c>
    </row>
    <row r="31" spans="1:17" ht="15">
      <c r="A31" s="39" t="s">
        <v>23</v>
      </c>
      <c r="B31" s="44" t="s">
        <v>263</v>
      </c>
      <c r="C31" s="45" t="s">
        <v>255</v>
      </c>
      <c r="D31" s="47"/>
      <c r="E31" s="46">
        <v>2015</v>
      </c>
      <c r="F31" s="44" t="s">
        <v>238</v>
      </c>
      <c r="G31" s="55" t="s">
        <v>266</v>
      </c>
      <c r="H31" s="46">
        <v>27</v>
      </c>
      <c r="I31" s="46" t="s">
        <v>149</v>
      </c>
      <c r="J31" s="60" t="s">
        <v>31</v>
      </c>
      <c r="K31" s="46">
        <v>1</v>
      </c>
      <c r="L31" s="61">
        <v>5</v>
      </c>
      <c r="M31" s="61">
        <v>1</v>
      </c>
      <c r="N31" s="61">
        <v>1</v>
      </c>
      <c r="O31" s="62">
        <f t="shared" si="2"/>
        <v>15</v>
      </c>
      <c r="P31" s="44"/>
      <c r="Q31" s="46" t="s">
        <v>265</v>
      </c>
    </row>
    <row r="32" spans="1:17" ht="15">
      <c r="A32" s="39" t="s">
        <v>23</v>
      </c>
      <c r="B32" s="44" t="s">
        <v>263</v>
      </c>
      <c r="C32" s="45" t="s">
        <v>255</v>
      </c>
      <c r="D32" s="47"/>
      <c r="E32" s="46">
        <v>2015</v>
      </c>
      <c r="F32" s="44" t="s">
        <v>238</v>
      </c>
      <c r="G32" s="44" t="s">
        <v>267</v>
      </c>
      <c r="H32" s="46">
        <v>27</v>
      </c>
      <c r="I32" s="46" t="s">
        <v>149</v>
      </c>
      <c r="J32" s="60" t="s">
        <v>31</v>
      </c>
      <c r="K32" s="46">
        <v>1</v>
      </c>
      <c r="L32" s="61">
        <v>5</v>
      </c>
      <c r="M32" s="61">
        <v>1</v>
      </c>
      <c r="N32" s="61">
        <v>1</v>
      </c>
      <c r="O32" s="62">
        <f t="shared" si="2"/>
        <v>15</v>
      </c>
      <c r="P32" s="44"/>
      <c r="Q32" s="46" t="s">
        <v>265</v>
      </c>
    </row>
    <row r="33" spans="1:17" ht="15">
      <c r="A33" s="39" t="s">
        <v>23</v>
      </c>
      <c r="B33" s="44" t="s">
        <v>263</v>
      </c>
      <c r="C33" s="45" t="s">
        <v>255</v>
      </c>
      <c r="D33" s="47"/>
      <c r="E33" s="46">
        <v>2015</v>
      </c>
      <c r="F33" s="44" t="s">
        <v>238</v>
      </c>
      <c r="G33" s="44" t="s">
        <v>268</v>
      </c>
      <c r="H33" s="46">
        <v>31</v>
      </c>
      <c r="I33" s="46" t="s">
        <v>149</v>
      </c>
      <c r="J33" s="60" t="s">
        <v>31</v>
      </c>
      <c r="K33" s="46">
        <v>1</v>
      </c>
      <c r="L33" s="61">
        <v>5</v>
      </c>
      <c r="M33" s="61">
        <v>1</v>
      </c>
      <c r="N33" s="61">
        <v>1</v>
      </c>
      <c r="O33" s="62">
        <f t="shared" si="2"/>
        <v>15</v>
      </c>
      <c r="P33" s="44"/>
      <c r="Q33" s="46" t="s">
        <v>265</v>
      </c>
    </row>
    <row r="34" spans="1:17" ht="15">
      <c r="A34" s="39" t="s">
        <v>23</v>
      </c>
      <c r="B34" s="44" t="s">
        <v>263</v>
      </c>
      <c r="C34" s="45" t="s">
        <v>255</v>
      </c>
      <c r="D34" s="47"/>
      <c r="E34" s="46">
        <v>2015</v>
      </c>
      <c r="F34" s="44" t="s">
        <v>238</v>
      </c>
      <c r="G34" s="44" t="s">
        <v>269</v>
      </c>
      <c r="H34" s="46">
        <v>29</v>
      </c>
      <c r="I34" s="46" t="s">
        <v>149</v>
      </c>
      <c r="J34" s="60" t="s">
        <v>31</v>
      </c>
      <c r="K34" s="46">
        <v>1</v>
      </c>
      <c r="L34" s="61">
        <v>5</v>
      </c>
      <c r="M34" s="61">
        <v>1</v>
      </c>
      <c r="N34" s="61">
        <v>1</v>
      </c>
      <c r="O34" s="62">
        <f t="shared" si="2"/>
        <v>15</v>
      </c>
      <c r="P34" s="44"/>
      <c r="Q34" s="46" t="s">
        <v>265</v>
      </c>
    </row>
    <row r="35" spans="1:17" ht="15">
      <c r="A35" s="39" t="s">
        <v>23</v>
      </c>
      <c r="B35" s="44" t="s">
        <v>270</v>
      </c>
      <c r="C35" s="45" t="s">
        <v>255</v>
      </c>
      <c r="D35" s="47"/>
      <c r="E35" s="46">
        <v>2016</v>
      </c>
      <c r="F35" s="44" t="s">
        <v>238</v>
      </c>
      <c r="G35" s="55" t="s">
        <v>271</v>
      </c>
      <c r="H35" s="46">
        <v>38</v>
      </c>
      <c r="I35" s="46" t="s">
        <v>39</v>
      </c>
      <c r="J35" s="60" t="s">
        <v>36</v>
      </c>
      <c r="K35" s="46">
        <v>1</v>
      </c>
      <c r="L35" s="61">
        <v>5</v>
      </c>
      <c r="M35" s="61">
        <v>1</v>
      </c>
      <c r="N35" s="61">
        <v>1</v>
      </c>
      <c r="O35" s="62">
        <f t="shared" si="2"/>
        <v>15</v>
      </c>
      <c r="P35" s="44"/>
      <c r="Q35" s="46" t="s">
        <v>265</v>
      </c>
    </row>
    <row r="36" spans="1:17" ht="15">
      <c r="A36" s="39" t="s">
        <v>23</v>
      </c>
      <c r="B36" s="44" t="s">
        <v>270</v>
      </c>
      <c r="C36" s="45" t="s">
        <v>255</v>
      </c>
      <c r="D36" s="47"/>
      <c r="E36" s="46">
        <v>2016</v>
      </c>
      <c r="F36" s="44" t="s">
        <v>238</v>
      </c>
      <c r="G36" s="44" t="s">
        <v>240</v>
      </c>
      <c r="H36" s="46">
        <v>36</v>
      </c>
      <c r="I36" s="46" t="s">
        <v>68</v>
      </c>
      <c r="J36" s="60" t="s">
        <v>36</v>
      </c>
      <c r="K36" s="46">
        <v>1</v>
      </c>
      <c r="L36" s="61">
        <v>5</v>
      </c>
      <c r="M36" s="61">
        <v>1</v>
      </c>
      <c r="N36" s="61">
        <v>1</v>
      </c>
      <c r="O36" s="62">
        <f t="shared" si="2"/>
        <v>15</v>
      </c>
      <c r="P36" s="44"/>
      <c r="Q36" s="46" t="s">
        <v>265</v>
      </c>
    </row>
    <row r="37" spans="1:17" ht="15">
      <c r="A37" s="39" t="s">
        <v>23</v>
      </c>
      <c r="B37" s="44" t="s">
        <v>270</v>
      </c>
      <c r="C37" s="45" t="s">
        <v>255</v>
      </c>
      <c r="D37" s="47"/>
      <c r="E37" s="46">
        <v>2016</v>
      </c>
      <c r="F37" s="44" t="s">
        <v>238</v>
      </c>
      <c r="G37" s="44" t="s">
        <v>241</v>
      </c>
      <c r="H37" s="46">
        <v>37</v>
      </c>
      <c r="I37" s="46" t="s">
        <v>68</v>
      </c>
      <c r="J37" s="60" t="s">
        <v>36</v>
      </c>
      <c r="K37" s="46">
        <v>1</v>
      </c>
      <c r="L37" s="61">
        <v>5</v>
      </c>
      <c r="M37" s="61">
        <v>1</v>
      </c>
      <c r="N37" s="61">
        <v>1</v>
      </c>
      <c r="O37" s="62">
        <f t="shared" si="2"/>
        <v>15</v>
      </c>
      <c r="P37" s="44"/>
      <c r="Q37" s="46" t="s">
        <v>265</v>
      </c>
    </row>
    <row r="38" spans="1:17" ht="15">
      <c r="A38" s="39" t="s">
        <v>23</v>
      </c>
      <c r="B38" s="44" t="s">
        <v>270</v>
      </c>
      <c r="C38" s="45" t="s">
        <v>255</v>
      </c>
      <c r="D38" s="47"/>
      <c r="E38" s="46">
        <v>2016</v>
      </c>
      <c r="F38" s="44" t="s">
        <v>238</v>
      </c>
      <c r="G38" s="44" t="s">
        <v>243</v>
      </c>
      <c r="H38" s="46">
        <v>34</v>
      </c>
      <c r="I38" s="46" t="s">
        <v>68</v>
      </c>
      <c r="J38" s="60" t="s">
        <v>36</v>
      </c>
      <c r="K38" s="46">
        <v>1</v>
      </c>
      <c r="L38" s="61">
        <v>5</v>
      </c>
      <c r="M38" s="61">
        <v>1</v>
      </c>
      <c r="N38" s="61">
        <v>1</v>
      </c>
      <c r="O38" s="62">
        <f t="shared" si="2"/>
        <v>15</v>
      </c>
      <c r="P38" s="44"/>
      <c r="Q38" s="46" t="s">
        <v>265</v>
      </c>
    </row>
    <row r="39" spans="1:17" ht="15">
      <c r="A39" s="39" t="s">
        <v>23</v>
      </c>
      <c r="B39" s="44" t="s">
        <v>272</v>
      </c>
      <c r="C39" s="45" t="s">
        <v>255</v>
      </c>
      <c r="D39" s="47"/>
      <c r="E39" s="46">
        <v>2016</v>
      </c>
      <c r="F39" s="44" t="s">
        <v>228</v>
      </c>
      <c r="G39" s="44" t="s">
        <v>229</v>
      </c>
      <c r="H39" s="46">
        <v>35</v>
      </c>
      <c r="I39" s="46" t="s">
        <v>273</v>
      </c>
      <c r="J39" s="60" t="s">
        <v>116</v>
      </c>
      <c r="K39" s="46">
        <v>2</v>
      </c>
      <c r="L39" s="61">
        <v>10</v>
      </c>
      <c r="M39" s="61">
        <v>1</v>
      </c>
      <c r="N39" s="61">
        <v>1</v>
      </c>
      <c r="O39" s="62">
        <f t="shared" si="2"/>
        <v>30</v>
      </c>
      <c r="P39" s="44"/>
      <c r="Q39" s="46" t="s">
        <v>274</v>
      </c>
    </row>
    <row r="40" spans="1:17" ht="15">
      <c r="A40" s="39" t="s">
        <v>23</v>
      </c>
      <c r="B40" s="44" t="s">
        <v>272</v>
      </c>
      <c r="C40" s="45" t="s">
        <v>255</v>
      </c>
      <c r="D40" s="47"/>
      <c r="E40" s="46">
        <v>2016</v>
      </c>
      <c r="F40" s="44" t="s">
        <v>228</v>
      </c>
      <c r="G40" s="44" t="s">
        <v>231</v>
      </c>
      <c r="H40" s="46">
        <v>36</v>
      </c>
      <c r="I40" s="46" t="s">
        <v>273</v>
      </c>
      <c r="J40" s="60" t="s">
        <v>116</v>
      </c>
      <c r="K40" s="46">
        <v>2</v>
      </c>
      <c r="L40" s="61">
        <v>10</v>
      </c>
      <c r="M40" s="61">
        <v>1</v>
      </c>
      <c r="N40" s="61">
        <v>1</v>
      </c>
      <c r="O40" s="62">
        <f t="shared" si="2"/>
        <v>30</v>
      </c>
      <c r="P40" s="44"/>
      <c r="Q40" s="46" t="s">
        <v>274</v>
      </c>
    </row>
    <row r="41" spans="1:17" ht="15">
      <c r="A41" s="39" t="s">
        <v>23</v>
      </c>
      <c r="B41" s="44" t="s">
        <v>275</v>
      </c>
      <c r="C41" s="45" t="s">
        <v>255</v>
      </c>
      <c r="D41" s="47"/>
      <c r="E41" s="46">
        <v>2017</v>
      </c>
      <c r="F41" s="44" t="s">
        <v>276</v>
      </c>
      <c r="G41" s="55" t="s">
        <v>277</v>
      </c>
      <c r="H41" s="46">
        <v>36</v>
      </c>
      <c r="I41" s="46" t="s">
        <v>273</v>
      </c>
      <c r="J41" s="60" t="s">
        <v>116</v>
      </c>
      <c r="K41" s="46">
        <v>2</v>
      </c>
      <c r="L41" s="61">
        <v>10</v>
      </c>
      <c r="M41" s="61">
        <v>1</v>
      </c>
      <c r="N41" s="61">
        <v>1</v>
      </c>
      <c r="O41" s="62">
        <f t="shared" si="2"/>
        <v>30</v>
      </c>
      <c r="P41" s="44"/>
      <c r="Q41" s="46" t="s">
        <v>278</v>
      </c>
    </row>
    <row r="42" spans="1:17" ht="15">
      <c r="A42" s="39" t="s">
        <v>23</v>
      </c>
      <c r="B42" s="44" t="s">
        <v>275</v>
      </c>
      <c r="C42" s="45" t="s">
        <v>255</v>
      </c>
      <c r="D42" s="47"/>
      <c r="E42" s="46">
        <v>2017</v>
      </c>
      <c r="F42" s="44" t="s">
        <v>276</v>
      </c>
      <c r="G42" s="44" t="s">
        <v>279</v>
      </c>
      <c r="H42" s="46">
        <v>33</v>
      </c>
      <c r="I42" s="46" t="s">
        <v>273</v>
      </c>
      <c r="J42" s="60" t="s">
        <v>116</v>
      </c>
      <c r="K42" s="46">
        <v>2</v>
      </c>
      <c r="L42" s="61">
        <v>10</v>
      </c>
      <c r="M42" s="61">
        <v>1</v>
      </c>
      <c r="N42" s="61">
        <v>1</v>
      </c>
      <c r="O42" s="62">
        <f t="shared" si="2"/>
        <v>30</v>
      </c>
      <c r="P42" s="44"/>
      <c r="Q42" s="46" t="s">
        <v>278</v>
      </c>
    </row>
    <row r="43" spans="1:17" ht="15">
      <c r="A43" s="39" t="s">
        <v>23</v>
      </c>
      <c r="B43" s="44" t="s">
        <v>275</v>
      </c>
      <c r="C43" s="45" t="s">
        <v>255</v>
      </c>
      <c r="D43" s="47"/>
      <c r="E43" s="46">
        <v>2017</v>
      </c>
      <c r="F43" s="44" t="s">
        <v>276</v>
      </c>
      <c r="G43" s="44" t="s">
        <v>280</v>
      </c>
      <c r="H43" s="46">
        <v>34</v>
      </c>
      <c r="I43" s="46" t="s">
        <v>273</v>
      </c>
      <c r="J43" s="60" t="s">
        <v>116</v>
      </c>
      <c r="K43" s="46">
        <v>2</v>
      </c>
      <c r="L43" s="61">
        <v>10</v>
      </c>
      <c r="M43" s="61">
        <v>1</v>
      </c>
      <c r="N43" s="61">
        <v>1</v>
      </c>
      <c r="O43" s="62">
        <f t="shared" si="2"/>
        <v>30</v>
      </c>
      <c r="P43" s="44"/>
      <c r="Q43" s="46" t="s">
        <v>281</v>
      </c>
    </row>
    <row r="44" spans="1:17" ht="15">
      <c r="A44" s="39" t="s">
        <v>23</v>
      </c>
      <c r="B44" s="44" t="s">
        <v>275</v>
      </c>
      <c r="C44" s="45" t="s">
        <v>255</v>
      </c>
      <c r="D44" s="47"/>
      <c r="E44" s="46">
        <v>2017</v>
      </c>
      <c r="F44" s="44" t="s">
        <v>276</v>
      </c>
      <c r="G44" s="44" t="s">
        <v>282</v>
      </c>
      <c r="H44" s="46">
        <v>36</v>
      </c>
      <c r="I44" s="46" t="s">
        <v>273</v>
      </c>
      <c r="J44" s="60" t="s">
        <v>116</v>
      </c>
      <c r="K44" s="46">
        <v>2</v>
      </c>
      <c r="L44" s="61">
        <v>10</v>
      </c>
      <c r="M44" s="61">
        <v>1</v>
      </c>
      <c r="N44" s="61">
        <v>1</v>
      </c>
      <c r="O44" s="62">
        <f t="shared" si="2"/>
        <v>30</v>
      </c>
      <c r="P44" s="44"/>
      <c r="Q44" s="46" t="s">
        <v>281</v>
      </c>
    </row>
  </sheetData>
  <sheetProtection/>
  <mergeCells count="1">
    <mergeCell ref="A1:O1"/>
  </mergeCells>
  <printOptions/>
  <pageMargins left="0" right="0" top="0.98" bottom="0.98" header="0.51" footer="0.51"/>
  <pageSetup horizontalDpi="600" verticalDpi="600" orientation="landscape" paperSize="9"/>
  <headerFooter alignWithMargins="0">
    <oddHeader>&amp;C&amp;"华文中宋,加粗"&amp;14石河子大学2011年本科教学实践环节工作量统计明细表</oddHeader>
    <oddFooter xml:space="preserve">&amp;R统计人签字：        （盖章）
日期：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9">
      <selection activeCell="O11" sqref="O11"/>
    </sheetView>
  </sheetViews>
  <sheetFormatPr defaultColWidth="8.75390625" defaultRowHeight="14.25"/>
  <cols>
    <col min="1" max="1" width="5.00390625" style="1" bestFit="1" customWidth="1"/>
    <col min="2" max="3" width="8.00390625" style="1" bestFit="1" customWidth="1"/>
    <col min="4" max="5" width="15.75390625" style="1" customWidth="1"/>
    <col min="6" max="6" width="21.25390625" style="1" customWidth="1"/>
    <col min="7" max="7" width="12.625" style="1" customWidth="1"/>
    <col min="8" max="8" width="9.50390625" style="2" customWidth="1"/>
    <col min="9" max="9" width="10.625" style="2" customWidth="1"/>
    <col min="10" max="10" width="9.75390625" style="2" bestFit="1" customWidth="1"/>
    <col min="11" max="12" width="5.00390625" style="1" bestFit="1" customWidth="1"/>
    <col min="13" max="13" width="42.875" style="1" customWidth="1"/>
    <col min="14" max="33" width="9.00390625" style="1" bestFit="1" customWidth="1"/>
    <col min="34" max="16384" width="8.75390625" style="1" customWidth="1"/>
  </cols>
  <sheetData>
    <row r="1" spans="1:12" ht="18" customHeight="1">
      <c r="A1" s="3" t="s">
        <v>283</v>
      </c>
      <c r="B1" s="3"/>
      <c r="C1" s="3"/>
      <c r="D1" s="3"/>
      <c r="E1" s="3"/>
      <c r="F1" s="3"/>
      <c r="G1" s="3"/>
      <c r="H1" s="4"/>
      <c r="I1" s="4"/>
      <c r="J1" s="4"/>
      <c r="K1" s="4"/>
      <c r="L1" s="16"/>
    </row>
    <row r="2" spans="1:13" ht="15">
      <c r="A2" s="5" t="s">
        <v>1</v>
      </c>
      <c r="B2" s="5" t="s">
        <v>284</v>
      </c>
      <c r="C2" s="5" t="s">
        <v>212</v>
      </c>
      <c r="D2" s="5" t="s">
        <v>285</v>
      </c>
      <c r="E2" s="5" t="s">
        <v>286</v>
      </c>
      <c r="F2" s="5" t="s">
        <v>287</v>
      </c>
      <c r="G2" s="5" t="s">
        <v>288</v>
      </c>
      <c r="H2" s="6" t="s">
        <v>289</v>
      </c>
      <c r="I2" s="5" t="s">
        <v>290</v>
      </c>
      <c r="J2" s="6" t="s">
        <v>291</v>
      </c>
      <c r="K2" s="5" t="s">
        <v>292</v>
      </c>
      <c r="L2" s="17"/>
      <c r="M2" s="18" t="s">
        <v>293</v>
      </c>
    </row>
    <row r="3" spans="1:13" ht="15">
      <c r="A3" s="7">
        <v>1</v>
      </c>
      <c r="B3" s="7" t="s">
        <v>97</v>
      </c>
      <c r="C3" s="8" t="s">
        <v>36</v>
      </c>
      <c r="D3" s="9">
        <v>114.4</v>
      </c>
      <c r="E3" s="9">
        <v>16</v>
      </c>
      <c r="F3" s="9"/>
      <c r="G3" s="9">
        <v>100</v>
      </c>
      <c r="H3" s="10">
        <f>D3+E3+F3+G3</f>
        <v>230.4</v>
      </c>
      <c r="I3" s="19">
        <v>3</v>
      </c>
      <c r="J3" s="10">
        <f>H3+I3</f>
        <v>233.4</v>
      </c>
      <c r="K3" s="5"/>
      <c r="L3" s="17"/>
      <c r="M3" s="18" t="s">
        <v>294</v>
      </c>
    </row>
    <row r="4" spans="1:13" ht="15">
      <c r="A4" s="11">
        <v>2</v>
      </c>
      <c r="B4" s="12" t="s">
        <v>143</v>
      </c>
      <c r="C4" s="12" t="s">
        <v>36</v>
      </c>
      <c r="D4" s="13">
        <v>97.2</v>
      </c>
      <c r="E4" s="13">
        <v>100</v>
      </c>
      <c r="F4" s="13"/>
      <c r="G4" s="9">
        <v>60</v>
      </c>
      <c r="H4" s="10">
        <f aca="true" t="shared" si="0" ref="H4:H35">D4+E4+F4+G4</f>
        <v>257.2</v>
      </c>
      <c r="I4" s="19">
        <v>48</v>
      </c>
      <c r="J4" s="10">
        <f aca="true" t="shared" si="1" ref="J4:J35">H4+I4</f>
        <v>305.2</v>
      </c>
      <c r="K4" s="5"/>
      <c r="L4" s="17"/>
      <c r="M4" s="18"/>
    </row>
    <row r="5" spans="1:13" ht="15">
      <c r="A5" s="11">
        <v>3</v>
      </c>
      <c r="B5" s="12" t="s">
        <v>164</v>
      </c>
      <c r="C5" s="12" t="s">
        <v>36</v>
      </c>
      <c r="D5" s="13">
        <v>93.6</v>
      </c>
      <c r="E5" s="13">
        <v>16</v>
      </c>
      <c r="F5" s="13"/>
      <c r="G5" s="9">
        <v>60</v>
      </c>
      <c r="H5" s="10">
        <f t="shared" si="0"/>
        <v>169.6</v>
      </c>
      <c r="I5" s="19"/>
      <c r="J5" s="10">
        <f t="shared" si="1"/>
        <v>169.6</v>
      </c>
      <c r="K5" s="5"/>
      <c r="L5" s="17"/>
      <c r="M5" s="18"/>
    </row>
    <row r="6" spans="1:13" ht="15">
      <c r="A6" s="11">
        <v>4</v>
      </c>
      <c r="B6" s="12" t="s">
        <v>74</v>
      </c>
      <c r="C6" s="12" t="s">
        <v>36</v>
      </c>
      <c r="D6" s="13">
        <v>106.4</v>
      </c>
      <c r="E6" s="13">
        <v>72</v>
      </c>
      <c r="F6" s="13"/>
      <c r="G6" s="9">
        <v>60</v>
      </c>
      <c r="H6" s="10">
        <f t="shared" si="0"/>
        <v>238.4</v>
      </c>
      <c r="I6" s="19"/>
      <c r="J6" s="10">
        <f t="shared" si="1"/>
        <v>238.4</v>
      </c>
      <c r="K6" s="5"/>
      <c r="L6" s="17"/>
      <c r="M6" s="18"/>
    </row>
    <row r="7" spans="1:13" ht="15">
      <c r="A7" s="11">
        <v>5</v>
      </c>
      <c r="B7" s="12" t="s">
        <v>72</v>
      </c>
      <c r="C7" s="12" t="s">
        <v>36</v>
      </c>
      <c r="D7" s="13">
        <v>108</v>
      </c>
      <c r="E7" s="13"/>
      <c r="F7" s="13"/>
      <c r="G7" s="9">
        <v>60</v>
      </c>
      <c r="H7" s="10">
        <f t="shared" si="0"/>
        <v>168</v>
      </c>
      <c r="I7" s="19"/>
      <c r="J7" s="10">
        <f t="shared" si="1"/>
        <v>168</v>
      </c>
      <c r="K7" s="5"/>
      <c r="L7" s="17"/>
      <c r="M7" s="18"/>
    </row>
    <row r="8" spans="1:13" ht="15">
      <c r="A8" s="11">
        <v>6</v>
      </c>
      <c r="B8" s="12" t="s">
        <v>114</v>
      </c>
      <c r="C8" s="12" t="s">
        <v>36</v>
      </c>
      <c r="D8" s="13">
        <v>70.4</v>
      </c>
      <c r="E8" s="13">
        <v>52</v>
      </c>
      <c r="F8" s="13"/>
      <c r="G8" s="9">
        <v>120</v>
      </c>
      <c r="H8" s="10">
        <f t="shared" si="0"/>
        <v>242.4</v>
      </c>
      <c r="I8" s="19">
        <v>48</v>
      </c>
      <c r="J8" s="10">
        <f t="shared" si="1"/>
        <v>290.4</v>
      </c>
      <c r="K8" s="5"/>
      <c r="L8" s="17"/>
      <c r="M8" s="18"/>
    </row>
    <row r="9" spans="1:13" ht="15">
      <c r="A9" s="11">
        <v>7</v>
      </c>
      <c r="B9" s="12" t="s">
        <v>53</v>
      </c>
      <c r="C9" s="12" t="s">
        <v>36</v>
      </c>
      <c r="D9" s="13">
        <v>83.2</v>
      </c>
      <c r="E9" s="13">
        <v>64</v>
      </c>
      <c r="F9" s="13"/>
      <c r="G9" s="9">
        <v>100</v>
      </c>
      <c r="H9" s="10">
        <f t="shared" si="0"/>
        <v>247.2</v>
      </c>
      <c r="I9" s="19"/>
      <c r="J9" s="10">
        <f t="shared" si="1"/>
        <v>247.2</v>
      </c>
      <c r="K9" s="5"/>
      <c r="L9" s="17"/>
      <c r="M9" s="18"/>
    </row>
    <row r="10" spans="1:13" ht="15">
      <c r="A10" s="7">
        <v>8</v>
      </c>
      <c r="B10" s="8" t="s">
        <v>68</v>
      </c>
      <c r="C10" s="8" t="s">
        <v>36</v>
      </c>
      <c r="D10" s="9">
        <v>97.2</v>
      </c>
      <c r="E10" s="9">
        <v>20</v>
      </c>
      <c r="F10" s="9">
        <v>45</v>
      </c>
      <c r="G10" s="9">
        <v>60</v>
      </c>
      <c r="H10" s="10">
        <f t="shared" si="0"/>
        <v>222.2</v>
      </c>
      <c r="I10" s="19"/>
      <c r="J10" s="10">
        <f t="shared" si="1"/>
        <v>222.2</v>
      </c>
      <c r="K10" s="5"/>
      <c r="L10" s="17"/>
      <c r="M10" s="18"/>
    </row>
    <row r="11" spans="1:13" ht="15">
      <c r="A11" s="11">
        <v>9</v>
      </c>
      <c r="B11" s="12" t="s">
        <v>39</v>
      </c>
      <c r="C11" s="12" t="s">
        <v>36</v>
      </c>
      <c r="D11" s="13">
        <v>96.8</v>
      </c>
      <c r="E11" s="13">
        <v>48</v>
      </c>
      <c r="F11" s="13">
        <v>45</v>
      </c>
      <c r="G11" s="9">
        <v>100</v>
      </c>
      <c r="H11" s="10">
        <f t="shared" si="0"/>
        <v>289.8</v>
      </c>
      <c r="I11" s="19"/>
      <c r="J11" s="10">
        <f t="shared" si="1"/>
        <v>289.8</v>
      </c>
      <c r="K11" s="5"/>
      <c r="L11" s="17"/>
      <c r="M11" s="18"/>
    </row>
    <row r="12" spans="1:13" ht="15">
      <c r="A12" s="11">
        <v>10</v>
      </c>
      <c r="B12" s="12" t="s">
        <v>101</v>
      </c>
      <c r="C12" s="12" t="s">
        <v>36</v>
      </c>
      <c r="D12" s="13">
        <v>119.6</v>
      </c>
      <c r="E12" s="13">
        <v>40</v>
      </c>
      <c r="F12" s="13"/>
      <c r="G12" s="9">
        <v>100</v>
      </c>
      <c r="H12" s="10">
        <f t="shared" si="0"/>
        <v>259.6</v>
      </c>
      <c r="I12" s="19"/>
      <c r="J12" s="10">
        <f t="shared" si="1"/>
        <v>259.6</v>
      </c>
      <c r="K12" s="5"/>
      <c r="L12" s="17"/>
      <c r="M12" s="18"/>
    </row>
    <row r="13" spans="1:13" ht="15">
      <c r="A13" s="11">
        <v>11</v>
      </c>
      <c r="B13" s="12" t="s">
        <v>123</v>
      </c>
      <c r="C13" s="12" t="s">
        <v>36</v>
      </c>
      <c r="D13" s="13">
        <v>129.6</v>
      </c>
      <c r="E13" s="13"/>
      <c r="F13" s="13"/>
      <c r="G13" s="9">
        <v>90</v>
      </c>
      <c r="H13" s="10">
        <f t="shared" si="0"/>
        <v>219.6</v>
      </c>
      <c r="I13" s="19"/>
      <c r="J13" s="10">
        <f t="shared" si="1"/>
        <v>219.6</v>
      </c>
      <c r="K13" s="5"/>
      <c r="L13" s="17"/>
      <c r="M13" s="18"/>
    </row>
    <row r="14" spans="1:13" ht="15">
      <c r="A14" s="11">
        <v>12</v>
      </c>
      <c r="B14" s="12" t="s">
        <v>111</v>
      </c>
      <c r="C14" s="12" t="s">
        <v>36</v>
      </c>
      <c r="D14" s="13">
        <v>109</v>
      </c>
      <c r="E14" s="13">
        <v>86</v>
      </c>
      <c r="F14" s="13"/>
      <c r="G14" s="9">
        <v>100</v>
      </c>
      <c r="H14" s="10">
        <f t="shared" si="0"/>
        <v>295</v>
      </c>
      <c r="I14" s="19">
        <v>48</v>
      </c>
      <c r="J14" s="10">
        <f t="shared" si="1"/>
        <v>343</v>
      </c>
      <c r="K14" s="5"/>
      <c r="L14" s="17"/>
      <c r="M14" s="18"/>
    </row>
    <row r="15" spans="1:13" ht="15">
      <c r="A15" s="11">
        <v>13</v>
      </c>
      <c r="B15" s="12" t="s">
        <v>147</v>
      </c>
      <c r="C15" s="12" t="s">
        <v>36</v>
      </c>
      <c r="D15" s="13">
        <v>91.8</v>
      </c>
      <c r="E15" s="13">
        <v>30</v>
      </c>
      <c r="F15" s="13"/>
      <c r="G15" s="9">
        <v>100</v>
      </c>
      <c r="H15" s="10">
        <f t="shared" si="0"/>
        <v>221.8</v>
      </c>
      <c r="I15" s="19"/>
      <c r="J15" s="10">
        <f t="shared" si="1"/>
        <v>221.8</v>
      </c>
      <c r="K15" s="5"/>
      <c r="L15" s="17"/>
      <c r="M15" s="18"/>
    </row>
    <row r="16" spans="1:13" ht="15">
      <c r="A16" s="7">
        <v>14</v>
      </c>
      <c r="B16" s="8" t="s">
        <v>34</v>
      </c>
      <c r="C16" s="8" t="s">
        <v>36</v>
      </c>
      <c r="D16" s="14"/>
      <c r="E16" s="9">
        <v>160</v>
      </c>
      <c r="F16" s="9"/>
      <c r="G16" s="9">
        <v>70</v>
      </c>
      <c r="H16" s="10">
        <f t="shared" si="0"/>
        <v>230</v>
      </c>
      <c r="I16" s="19"/>
      <c r="J16" s="10">
        <f t="shared" si="1"/>
        <v>230</v>
      </c>
      <c r="K16" s="5"/>
      <c r="L16" s="17"/>
      <c r="M16" s="18"/>
    </row>
    <row r="17" spans="1:13" ht="15">
      <c r="A17" s="11">
        <v>15</v>
      </c>
      <c r="B17" s="12" t="s">
        <v>169</v>
      </c>
      <c r="C17" s="12" t="s">
        <v>36</v>
      </c>
      <c r="D17" s="13">
        <v>84</v>
      </c>
      <c r="E17" s="13">
        <v>16</v>
      </c>
      <c r="F17" s="13"/>
      <c r="G17" s="9">
        <v>60</v>
      </c>
      <c r="H17" s="10">
        <f t="shared" si="0"/>
        <v>160</v>
      </c>
      <c r="I17" s="19"/>
      <c r="J17" s="10">
        <f t="shared" si="1"/>
        <v>160</v>
      </c>
      <c r="K17" s="5"/>
      <c r="L17" s="17"/>
      <c r="M17" s="18"/>
    </row>
    <row r="18" spans="1:13" ht="15">
      <c r="A18" s="11">
        <v>16</v>
      </c>
      <c r="B18" s="12" t="s">
        <v>91</v>
      </c>
      <c r="C18" s="12" t="s">
        <v>36</v>
      </c>
      <c r="D18" s="13">
        <v>125</v>
      </c>
      <c r="E18" s="13">
        <v>50</v>
      </c>
      <c r="F18" s="13"/>
      <c r="G18" s="9">
        <v>80</v>
      </c>
      <c r="H18" s="10">
        <f t="shared" si="0"/>
        <v>255</v>
      </c>
      <c r="I18" s="19"/>
      <c r="J18" s="10">
        <f t="shared" si="1"/>
        <v>255</v>
      </c>
      <c r="K18" s="5"/>
      <c r="L18" s="17"/>
      <c r="M18" s="18"/>
    </row>
    <row r="19" spans="1:13" ht="15">
      <c r="A19" s="11">
        <v>17</v>
      </c>
      <c r="B19" s="12" t="s">
        <v>113</v>
      </c>
      <c r="C19" s="12" t="s">
        <v>36</v>
      </c>
      <c r="D19" s="13">
        <v>62.4</v>
      </c>
      <c r="E19" s="13">
        <v>48</v>
      </c>
      <c r="F19" s="13"/>
      <c r="G19" s="9">
        <v>60</v>
      </c>
      <c r="H19" s="10">
        <f t="shared" si="0"/>
        <v>170.4</v>
      </c>
      <c r="I19" s="19"/>
      <c r="J19" s="10">
        <f t="shared" si="1"/>
        <v>170.4</v>
      </c>
      <c r="K19" s="5"/>
      <c r="L19" s="17"/>
      <c r="M19" s="18"/>
    </row>
    <row r="20" spans="1:13" ht="15">
      <c r="A20" s="11">
        <v>18</v>
      </c>
      <c r="B20" s="12" t="s">
        <v>189</v>
      </c>
      <c r="C20" s="12" t="s">
        <v>36</v>
      </c>
      <c r="D20" s="13">
        <v>124.8</v>
      </c>
      <c r="E20" s="13"/>
      <c r="F20" s="13"/>
      <c r="G20" s="9">
        <v>100</v>
      </c>
      <c r="H20" s="10">
        <f t="shared" si="0"/>
        <v>224.8</v>
      </c>
      <c r="I20" s="19"/>
      <c r="J20" s="10">
        <f t="shared" si="1"/>
        <v>224.8</v>
      </c>
      <c r="K20" s="5"/>
      <c r="L20" s="17"/>
      <c r="M20" s="18"/>
    </row>
    <row r="21" spans="1:13" ht="15">
      <c r="A21" s="11">
        <v>19</v>
      </c>
      <c r="B21" s="12" t="s">
        <v>145</v>
      </c>
      <c r="C21" s="12" t="s">
        <v>36</v>
      </c>
      <c r="D21" s="13">
        <v>64.8</v>
      </c>
      <c r="E21" s="13"/>
      <c r="F21" s="13"/>
      <c r="G21" s="9">
        <v>60</v>
      </c>
      <c r="H21" s="10">
        <f t="shared" si="0"/>
        <v>124.8</v>
      </c>
      <c r="I21" s="19"/>
      <c r="J21" s="10">
        <f t="shared" si="1"/>
        <v>124.8</v>
      </c>
      <c r="K21" s="5"/>
      <c r="L21" s="17"/>
      <c r="M21" s="18"/>
    </row>
    <row r="22" spans="1:13" ht="15">
      <c r="A22" s="7">
        <v>20</v>
      </c>
      <c r="B22" s="8" t="s">
        <v>193</v>
      </c>
      <c r="C22" s="8" t="s">
        <v>36</v>
      </c>
      <c r="D22" s="9">
        <v>72.8</v>
      </c>
      <c r="E22" s="9">
        <v>16</v>
      </c>
      <c r="F22" s="9"/>
      <c r="G22" s="9"/>
      <c r="H22" s="10">
        <f t="shared" si="0"/>
        <v>88.8</v>
      </c>
      <c r="I22" s="19"/>
      <c r="J22" s="10">
        <f t="shared" si="1"/>
        <v>88.8</v>
      </c>
      <c r="K22" s="5"/>
      <c r="L22" s="17"/>
      <c r="M22" s="18"/>
    </row>
    <row r="23" spans="1:13" ht="15">
      <c r="A23" s="11">
        <v>21</v>
      </c>
      <c r="B23" s="12" t="s">
        <v>51</v>
      </c>
      <c r="C23" s="12" t="s">
        <v>295</v>
      </c>
      <c r="D23" s="13">
        <v>83.2</v>
      </c>
      <c r="E23" s="13"/>
      <c r="F23" s="13">
        <v>91.5</v>
      </c>
      <c r="G23" s="9">
        <v>90</v>
      </c>
      <c r="H23" s="10">
        <f t="shared" si="0"/>
        <v>264.7</v>
      </c>
      <c r="I23" s="19">
        <v>3</v>
      </c>
      <c r="J23" s="10">
        <f t="shared" si="1"/>
        <v>267.7</v>
      </c>
      <c r="K23" s="5"/>
      <c r="L23" s="17"/>
      <c r="M23" s="18" t="s">
        <v>294</v>
      </c>
    </row>
    <row r="24" spans="1:13" ht="15">
      <c r="A24" s="11">
        <v>22</v>
      </c>
      <c r="B24" s="12" t="s">
        <v>49</v>
      </c>
      <c r="C24" s="12" t="s">
        <v>295</v>
      </c>
      <c r="D24" s="13">
        <v>98.8</v>
      </c>
      <c r="E24" s="13">
        <v>8</v>
      </c>
      <c r="F24" s="13"/>
      <c r="G24" s="9">
        <v>90</v>
      </c>
      <c r="H24" s="10">
        <f t="shared" si="0"/>
        <v>196.8</v>
      </c>
      <c r="I24" s="19">
        <v>48</v>
      </c>
      <c r="J24" s="10">
        <f t="shared" si="1"/>
        <v>244.8</v>
      </c>
      <c r="K24" s="5"/>
      <c r="L24" s="17"/>
      <c r="M24" s="18"/>
    </row>
    <row r="25" spans="1:13" ht="15">
      <c r="A25" s="11">
        <v>23</v>
      </c>
      <c r="B25" s="12" t="s">
        <v>296</v>
      </c>
      <c r="C25" s="12" t="s">
        <v>295</v>
      </c>
      <c r="D25" s="13">
        <v>41.6</v>
      </c>
      <c r="E25" s="13"/>
      <c r="F25" s="13"/>
      <c r="G25" s="9">
        <v>100</v>
      </c>
      <c r="H25" s="10">
        <f t="shared" si="0"/>
        <v>141.6</v>
      </c>
      <c r="I25" s="19"/>
      <c r="J25" s="10">
        <f t="shared" si="1"/>
        <v>141.6</v>
      </c>
      <c r="K25" s="5"/>
      <c r="L25" s="17"/>
      <c r="M25" s="18"/>
    </row>
    <row r="26" spans="1:13" ht="15">
      <c r="A26" s="11">
        <v>24</v>
      </c>
      <c r="B26" s="12" t="s">
        <v>136</v>
      </c>
      <c r="C26" s="12" t="s">
        <v>295</v>
      </c>
      <c r="D26" s="13">
        <v>41.6</v>
      </c>
      <c r="E26" s="13"/>
      <c r="F26" s="13"/>
      <c r="G26" s="9">
        <v>110</v>
      </c>
      <c r="H26" s="10">
        <f t="shared" si="0"/>
        <v>151.6</v>
      </c>
      <c r="I26" s="19">
        <v>24</v>
      </c>
      <c r="J26" s="10">
        <f t="shared" si="1"/>
        <v>175.6</v>
      </c>
      <c r="K26" s="5"/>
      <c r="L26" s="17"/>
      <c r="M26" s="18"/>
    </row>
    <row r="27" spans="1:13" ht="15">
      <c r="A27" s="11">
        <v>25</v>
      </c>
      <c r="B27" s="12" t="s">
        <v>153</v>
      </c>
      <c r="C27" s="12" t="s">
        <v>295</v>
      </c>
      <c r="D27" s="13">
        <v>75.6</v>
      </c>
      <c r="E27" s="13">
        <v>20</v>
      </c>
      <c r="F27" s="13"/>
      <c r="G27" s="9"/>
      <c r="H27" s="10">
        <f t="shared" si="0"/>
        <v>95.6</v>
      </c>
      <c r="I27" s="19"/>
      <c r="J27" s="10">
        <f t="shared" si="1"/>
        <v>95.6</v>
      </c>
      <c r="K27" s="5"/>
      <c r="L27" s="17"/>
      <c r="M27" s="18"/>
    </row>
    <row r="28" spans="1:13" ht="15">
      <c r="A28" s="11">
        <v>26</v>
      </c>
      <c r="B28" s="12" t="s">
        <v>46</v>
      </c>
      <c r="C28" s="12" t="s">
        <v>295</v>
      </c>
      <c r="D28" s="13">
        <v>72.8</v>
      </c>
      <c r="E28" s="13"/>
      <c r="F28" s="13">
        <v>30</v>
      </c>
      <c r="G28" s="9">
        <v>80</v>
      </c>
      <c r="H28" s="10">
        <f t="shared" si="0"/>
        <v>182.8</v>
      </c>
      <c r="I28" s="19"/>
      <c r="J28" s="10">
        <f t="shared" si="1"/>
        <v>182.8</v>
      </c>
      <c r="K28" s="5"/>
      <c r="L28" s="17"/>
      <c r="M28" s="18"/>
    </row>
    <row r="29" spans="1:13" ht="15">
      <c r="A29" s="7">
        <v>27</v>
      </c>
      <c r="B29" s="8" t="s">
        <v>155</v>
      </c>
      <c r="C29" s="8" t="s">
        <v>31</v>
      </c>
      <c r="D29" s="9">
        <v>31.2</v>
      </c>
      <c r="E29" s="9"/>
      <c r="F29" s="9">
        <v>26.75</v>
      </c>
      <c r="G29" s="9">
        <v>30</v>
      </c>
      <c r="H29" s="10">
        <f t="shared" si="0"/>
        <v>87.95</v>
      </c>
      <c r="I29" s="19"/>
      <c r="J29" s="10">
        <f t="shared" si="1"/>
        <v>87.95</v>
      </c>
      <c r="K29" s="5"/>
      <c r="L29" s="17"/>
      <c r="M29" s="18"/>
    </row>
    <row r="30" spans="1:13" ht="15">
      <c r="A30" s="11">
        <v>28</v>
      </c>
      <c r="B30" s="12" t="s">
        <v>89</v>
      </c>
      <c r="C30" s="12" t="s">
        <v>31</v>
      </c>
      <c r="D30" s="13">
        <v>36.4</v>
      </c>
      <c r="E30" s="13">
        <v>8</v>
      </c>
      <c r="F30" s="15"/>
      <c r="G30" s="9">
        <v>60</v>
      </c>
      <c r="H30" s="10">
        <f t="shared" si="0"/>
        <v>104.4</v>
      </c>
      <c r="I30" s="19"/>
      <c r="J30" s="10">
        <f t="shared" si="1"/>
        <v>104.4</v>
      </c>
      <c r="K30" s="5"/>
      <c r="L30" s="17"/>
      <c r="M30" s="18"/>
    </row>
    <row r="31" spans="1:13" ht="15">
      <c r="A31" s="7">
        <v>29</v>
      </c>
      <c r="B31" s="8" t="s">
        <v>56</v>
      </c>
      <c r="C31" s="8" t="s">
        <v>31</v>
      </c>
      <c r="D31" s="9">
        <v>54.6</v>
      </c>
      <c r="E31" s="9">
        <v>12</v>
      </c>
      <c r="F31" s="9">
        <v>26.75</v>
      </c>
      <c r="G31" s="9">
        <v>30</v>
      </c>
      <c r="H31" s="10">
        <f t="shared" si="0"/>
        <v>123.35</v>
      </c>
      <c r="I31" s="19"/>
      <c r="J31" s="10">
        <f t="shared" si="1"/>
        <v>123.35</v>
      </c>
      <c r="K31" s="5"/>
      <c r="L31" s="17"/>
      <c r="M31" s="18"/>
    </row>
    <row r="32" spans="1:13" ht="15">
      <c r="A32" s="11">
        <v>30</v>
      </c>
      <c r="B32" s="12" t="s">
        <v>82</v>
      </c>
      <c r="C32" s="12" t="s">
        <v>31</v>
      </c>
      <c r="D32" s="13">
        <v>52</v>
      </c>
      <c r="E32" s="13"/>
      <c r="F32" s="13"/>
      <c r="G32" s="9">
        <v>60</v>
      </c>
      <c r="H32" s="10">
        <f t="shared" si="0"/>
        <v>112</v>
      </c>
      <c r="I32" s="19"/>
      <c r="J32" s="10">
        <f t="shared" si="1"/>
        <v>112</v>
      </c>
      <c r="K32" s="5"/>
      <c r="L32" s="17"/>
      <c r="M32" s="18"/>
    </row>
    <row r="33" spans="1:13" ht="15">
      <c r="A33" s="11">
        <v>31</v>
      </c>
      <c r="B33" s="12" t="s">
        <v>86</v>
      </c>
      <c r="C33" s="12" t="s">
        <v>31</v>
      </c>
      <c r="D33" s="13">
        <v>85.8</v>
      </c>
      <c r="E33" s="13">
        <v>12</v>
      </c>
      <c r="F33" s="13">
        <v>71</v>
      </c>
      <c r="G33" s="9">
        <v>60</v>
      </c>
      <c r="H33" s="10">
        <f t="shared" si="0"/>
        <v>228.8</v>
      </c>
      <c r="I33" s="19"/>
      <c r="J33" s="10">
        <f t="shared" si="1"/>
        <v>228.8</v>
      </c>
      <c r="K33" s="5"/>
      <c r="L33" s="17"/>
      <c r="M33" s="18"/>
    </row>
    <row r="34" spans="1:13" ht="15">
      <c r="A34" s="11">
        <v>32</v>
      </c>
      <c r="B34" s="12" t="s">
        <v>83</v>
      </c>
      <c r="C34" s="12" t="s">
        <v>31</v>
      </c>
      <c r="D34" s="13">
        <v>108</v>
      </c>
      <c r="E34" s="13"/>
      <c r="F34" s="13"/>
      <c r="G34" s="9">
        <v>50</v>
      </c>
      <c r="H34" s="10">
        <f t="shared" si="0"/>
        <v>158</v>
      </c>
      <c r="I34" s="19">
        <v>66</v>
      </c>
      <c r="J34" s="10">
        <f t="shared" si="1"/>
        <v>224</v>
      </c>
      <c r="K34" s="5"/>
      <c r="L34" s="17"/>
      <c r="M34" s="18" t="s">
        <v>297</v>
      </c>
    </row>
    <row r="35" spans="1:13" ht="15">
      <c r="A35" s="11">
        <v>33</v>
      </c>
      <c r="B35" s="12" t="s">
        <v>159</v>
      </c>
      <c r="C35" s="12" t="s">
        <v>31</v>
      </c>
      <c r="D35" s="13">
        <v>109.6</v>
      </c>
      <c r="E35" s="13"/>
      <c r="F35" s="13"/>
      <c r="G35" s="9">
        <v>60</v>
      </c>
      <c r="H35" s="10">
        <f t="shared" si="0"/>
        <v>169.6</v>
      </c>
      <c r="I35" s="19"/>
      <c r="J35" s="10">
        <f t="shared" si="1"/>
        <v>169.6</v>
      </c>
      <c r="K35" s="5"/>
      <c r="L35" s="17"/>
      <c r="M35" s="18"/>
    </row>
    <row r="36" spans="1:13" ht="15">
      <c r="A36" s="7">
        <v>34</v>
      </c>
      <c r="B36" s="8" t="s">
        <v>156</v>
      </c>
      <c r="C36" s="8" t="s">
        <v>31</v>
      </c>
      <c r="D36" s="9">
        <v>33.6</v>
      </c>
      <c r="E36" s="9"/>
      <c r="F36" s="9">
        <v>26.75</v>
      </c>
      <c r="G36" s="9">
        <v>50</v>
      </c>
      <c r="H36" s="10">
        <f aca="true" t="shared" si="2" ref="H36:H65">D36+E36+F36+G36</f>
        <v>110.35</v>
      </c>
      <c r="I36" s="19"/>
      <c r="J36" s="10">
        <f aca="true" t="shared" si="3" ref="J36:J65">H36+I36</f>
        <v>110.35</v>
      </c>
      <c r="K36" s="5"/>
      <c r="L36" s="17"/>
      <c r="M36" s="18"/>
    </row>
    <row r="37" spans="1:13" ht="15">
      <c r="A37" s="7">
        <v>35</v>
      </c>
      <c r="B37" s="8" t="s">
        <v>242</v>
      </c>
      <c r="C37" s="8" t="s">
        <v>31</v>
      </c>
      <c r="D37" s="9"/>
      <c r="E37" s="9"/>
      <c r="F37" s="9">
        <v>26.75</v>
      </c>
      <c r="G37" s="9">
        <v>60</v>
      </c>
      <c r="H37" s="10">
        <f t="shared" si="2"/>
        <v>86.75</v>
      </c>
      <c r="I37" s="19"/>
      <c r="J37" s="10">
        <f t="shared" si="3"/>
        <v>86.75</v>
      </c>
      <c r="K37" s="5"/>
      <c r="L37" s="17"/>
      <c r="M37" s="18"/>
    </row>
    <row r="38" spans="1:13" ht="15">
      <c r="A38" s="11">
        <v>36</v>
      </c>
      <c r="B38" s="12" t="s">
        <v>181</v>
      </c>
      <c r="C38" s="12" t="s">
        <v>31</v>
      </c>
      <c r="D38" s="13">
        <v>49.92</v>
      </c>
      <c r="E38" s="13"/>
      <c r="F38" s="13">
        <v>106.5</v>
      </c>
      <c r="G38" s="9">
        <v>80</v>
      </c>
      <c r="H38" s="10">
        <f t="shared" si="2"/>
        <v>236.42000000000002</v>
      </c>
      <c r="I38" s="19"/>
      <c r="J38" s="10">
        <f t="shared" si="3"/>
        <v>236.42000000000002</v>
      </c>
      <c r="K38" s="5"/>
      <c r="L38" s="17"/>
      <c r="M38" s="18"/>
    </row>
    <row r="39" spans="1:13" ht="15">
      <c r="A39" s="7">
        <v>37</v>
      </c>
      <c r="B39" s="8" t="s">
        <v>105</v>
      </c>
      <c r="C39" s="8" t="s">
        <v>31</v>
      </c>
      <c r="D39" s="9">
        <v>72.8</v>
      </c>
      <c r="E39" s="9"/>
      <c r="F39" s="9">
        <v>26.75</v>
      </c>
      <c r="G39" s="9">
        <v>60</v>
      </c>
      <c r="H39" s="10">
        <f t="shared" si="2"/>
        <v>159.55</v>
      </c>
      <c r="I39" s="19">
        <v>48</v>
      </c>
      <c r="J39" s="10">
        <f t="shared" si="3"/>
        <v>207.55</v>
      </c>
      <c r="K39" s="5"/>
      <c r="L39" s="17"/>
      <c r="M39" s="18"/>
    </row>
    <row r="40" spans="1:13" ht="15">
      <c r="A40" s="11">
        <v>38</v>
      </c>
      <c r="B40" s="12" t="s">
        <v>199</v>
      </c>
      <c r="C40" s="12" t="s">
        <v>31</v>
      </c>
      <c r="D40" s="13">
        <v>66.24</v>
      </c>
      <c r="E40" s="13">
        <v>24</v>
      </c>
      <c r="F40" s="13"/>
      <c r="G40" s="13"/>
      <c r="H40" s="10">
        <f t="shared" si="2"/>
        <v>90.24</v>
      </c>
      <c r="I40" s="19"/>
      <c r="J40" s="10">
        <f t="shared" si="3"/>
        <v>90.24</v>
      </c>
      <c r="K40" s="5"/>
      <c r="L40" s="17"/>
      <c r="M40" s="18"/>
    </row>
    <row r="41" spans="1:13" ht="15">
      <c r="A41" s="7">
        <v>39</v>
      </c>
      <c r="B41" s="8" t="s">
        <v>223</v>
      </c>
      <c r="C41" s="8" t="s">
        <v>31</v>
      </c>
      <c r="D41" s="9"/>
      <c r="E41" s="9"/>
      <c r="F41" s="9">
        <v>26.75</v>
      </c>
      <c r="G41" s="9">
        <v>60</v>
      </c>
      <c r="H41" s="10">
        <f t="shared" si="2"/>
        <v>86.75</v>
      </c>
      <c r="I41" s="19">
        <v>3</v>
      </c>
      <c r="J41" s="10">
        <f t="shared" si="3"/>
        <v>89.75</v>
      </c>
      <c r="K41" s="5"/>
      <c r="L41" s="17"/>
      <c r="M41" s="18" t="s">
        <v>294</v>
      </c>
    </row>
    <row r="42" spans="1:13" ht="15">
      <c r="A42" s="11">
        <v>40</v>
      </c>
      <c r="B42" s="12" t="s">
        <v>183</v>
      </c>
      <c r="C42" s="12" t="s">
        <v>31</v>
      </c>
      <c r="D42" s="13">
        <v>49.92</v>
      </c>
      <c r="E42" s="13"/>
      <c r="F42" s="13">
        <v>70</v>
      </c>
      <c r="G42" s="9">
        <v>60</v>
      </c>
      <c r="H42" s="10">
        <f t="shared" si="2"/>
        <v>179.92000000000002</v>
      </c>
      <c r="I42" s="19"/>
      <c r="J42" s="10">
        <f t="shared" si="3"/>
        <v>179.92000000000002</v>
      </c>
      <c r="K42" s="5"/>
      <c r="L42" s="17"/>
      <c r="M42" s="18"/>
    </row>
    <row r="43" spans="1:13" ht="15">
      <c r="A43" s="11">
        <v>41</v>
      </c>
      <c r="B43" s="12" t="s">
        <v>149</v>
      </c>
      <c r="C43" s="12" t="s">
        <v>31</v>
      </c>
      <c r="D43" s="13">
        <v>86.4</v>
      </c>
      <c r="E43" s="13"/>
      <c r="F43" s="13">
        <v>75</v>
      </c>
      <c r="G43" s="9">
        <v>60</v>
      </c>
      <c r="H43" s="10">
        <f t="shared" si="2"/>
        <v>221.4</v>
      </c>
      <c r="I43" s="19">
        <v>3</v>
      </c>
      <c r="J43" s="10">
        <f t="shared" si="3"/>
        <v>224.4</v>
      </c>
      <c r="K43" s="5"/>
      <c r="L43" s="17"/>
      <c r="M43" s="18" t="s">
        <v>294</v>
      </c>
    </row>
    <row r="44" spans="1:13" ht="15">
      <c r="A44" s="11">
        <v>42</v>
      </c>
      <c r="B44" s="12" t="s">
        <v>107</v>
      </c>
      <c r="C44" s="12" t="s">
        <v>31</v>
      </c>
      <c r="D44" s="13">
        <v>124.8</v>
      </c>
      <c r="E44" s="13"/>
      <c r="F44" s="13"/>
      <c r="G44" s="9">
        <v>50</v>
      </c>
      <c r="H44" s="10">
        <f t="shared" si="2"/>
        <v>174.8</v>
      </c>
      <c r="I44" s="19"/>
      <c r="J44" s="10">
        <f t="shared" si="3"/>
        <v>174.8</v>
      </c>
      <c r="K44" s="5"/>
      <c r="L44" s="17"/>
      <c r="M44" s="18"/>
    </row>
    <row r="45" spans="1:13" ht="15">
      <c r="A45" s="11">
        <v>43</v>
      </c>
      <c r="B45" s="12" t="s">
        <v>103</v>
      </c>
      <c r="C45" s="12" t="s">
        <v>31</v>
      </c>
      <c r="D45" s="13">
        <v>124.8</v>
      </c>
      <c r="E45" s="13"/>
      <c r="F45" s="13"/>
      <c r="G45" s="9">
        <v>80</v>
      </c>
      <c r="H45" s="10">
        <f t="shared" si="2"/>
        <v>204.8</v>
      </c>
      <c r="I45" s="19">
        <v>3</v>
      </c>
      <c r="J45" s="10">
        <f t="shared" si="3"/>
        <v>207.8</v>
      </c>
      <c r="K45" s="5"/>
      <c r="L45" s="17"/>
      <c r="M45" s="18" t="s">
        <v>294</v>
      </c>
    </row>
    <row r="46" spans="1:13" ht="15">
      <c r="A46" s="11">
        <v>44</v>
      </c>
      <c r="B46" s="12" t="s">
        <v>42</v>
      </c>
      <c r="C46" s="12" t="s">
        <v>31</v>
      </c>
      <c r="D46" s="13">
        <v>128</v>
      </c>
      <c r="E46" s="13"/>
      <c r="F46" s="13"/>
      <c r="G46" s="9">
        <v>60</v>
      </c>
      <c r="H46" s="10">
        <f t="shared" si="2"/>
        <v>188</v>
      </c>
      <c r="I46" s="19"/>
      <c r="J46" s="10">
        <f t="shared" si="3"/>
        <v>188</v>
      </c>
      <c r="K46" s="5"/>
      <c r="L46" s="17"/>
      <c r="M46" s="18"/>
    </row>
    <row r="47" spans="1:13" ht="15">
      <c r="A47" s="11">
        <v>45</v>
      </c>
      <c r="B47" s="12" t="s">
        <v>182</v>
      </c>
      <c r="C47" s="12" t="s">
        <v>31</v>
      </c>
      <c r="D47" s="13">
        <v>49.92</v>
      </c>
      <c r="E47" s="13"/>
      <c r="F47" s="13">
        <v>105</v>
      </c>
      <c r="G47" s="9">
        <v>60</v>
      </c>
      <c r="H47" s="10">
        <f t="shared" si="2"/>
        <v>214.92000000000002</v>
      </c>
      <c r="I47" s="19">
        <v>48</v>
      </c>
      <c r="J47" s="10">
        <f t="shared" si="3"/>
        <v>262.92</v>
      </c>
      <c r="K47" s="5"/>
      <c r="L47" s="17"/>
      <c r="M47" s="18"/>
    </row>
    <row r="48" spans="1:13" ht="15">
      <c r="A48" s="11">
        <v>46</v>
      </c>
      <c r="B48" s="12" t="s">
        <v>76</v>
      </c>
      <c r="C48" s="12" t="s">
        <v>31</v>
      </c>
      <c r="D48" s="13">
        <v>75.4</v>
      </c>
      <c r="E48" s="13">
        <v>12</v>
      </c>
      <c r="F48" s="13"/>
      <c r="G48" s="9">
        <v>50</v>
      </c>
      <c r="H48" s="10">
        <f t="shared" si="2"/>
        <v>137.4</v>
      </c>
      <c r="I48" s="19"/>
      <c r="J48" s="10">
        <f t="shared" si="3"/>
        <v>137.4</v>
      </c>
      <c r="K48" s="5"/>
      <c r="L48" s="17"/>
      <c r="M48" s="18"/>
    </row>
    <row r="49" spans="1:13" ht="15">
      <c r="A49" s="11">
        <v>47</v>
      </c>
      <c r="B49" s="12" t="s">
        <v>109</v>
      </c>
      <c r="C49" s="12" t="s">
        <v>31</v>
      </c>
      <c r="D49" s="13">
        <v>57.6</v>
      </c>
      <c r="E49" s="13">
        <v>128</v>
      </c>
      <c r="F49" s="13"/>
      <c r="G49" s="9">
        <v>20</v>
      </c>
      <c r="H49" s="10">
        <f t="shared" si="2"/>
        <v>205.6</v>
      </c>
      <c r="I49" s="19"/>
      <c r="J49" s="10">
        <f t="shared" si="3"/>
        <v>205.6</v>
      </c>
      <c r="K49" s="5"/>
      <c r="L49" s="17"/>
      <c r="M49" s="18"/>
    </row>
    <row r="50" spans="1:13" ht="15">
      <c r="A50" s="11">
        <v>48</v>
      </c>
      <c r="B50" s="12" t="s">
        <v>79</v>
      </c>
      <c r="C50" s="12" t="s">
        <v>31</v>
      </c>
      <c r="D50" s="13">
        <v>81.4</v>
      </c>
      <c r="E50" s="13">
        <v>30</v>
      </c>
      <c r="F50" s="13"/>
      <c r="G50" s="9">
        <v>60</v>
      </c>
      <c r="H50" s="10">
        <f t="shared" si="2"/>
        <v>171.4</v>
      </c>
      <c r="I50" s="19"/>
      <c r="J50" s="10">
        <f t="shared" si="3"/>
        <v>171.4</v>
      </c>
      <c r="K50" s="5"/>
      <c r="L50" s="17"/>
      <c r="M50" s="18"/>
    </row>
    <row r="51" spans="1:13" ht="15">
      <c r="A51" s="11">
        <v>49</v>
      </c>
      <c r="B51" s="12" t="s">
        <v>186</v>
      </c>
      <c r="C51" s="12" t="s">
        <v>31</v>
      </c>
      <c r="D51" s="13">
        <v>48</v>
      </c>
      <c r="E51" s="13">
        <v>27</v>
      </c>
      <c r="F51" s="13"/>
      <c r="G51" s="9">
        <v>70</v>
      </c>
      <c r="H51" s="10">
        <f t="shared" si="2"/>
        <v>145</v>
      </c>
      <c r="I51" s="19">
        <v>51</v>
      </c>
      <c r="J51" s="10">
        <f t="shared" si="3"/>
        <v>196</v>
      </c>
      <c r="K51" s="5"/>
      <c r="L51" s="17"/>
      <c r="M51" s="18" t="s">
        <v>294</v>
      </c>
    </row>
    <row r="52" spans="1:13" ht="15">
      <c r="A52" s="11">
        <v>50</v>
      </c>
      <c r="B52" s="12" t="s">
        <v>196</v>
      </c>
      <c r="C52" s="12" t="s">
        <v>31</v>
      </c>
      <c r="D52" s="13">
        <v>74.88</v>
      </c>
      <c r="E52" s="13">
        <v>32</v>
      </c>
      <c r="F52" s="13"/>
      <c r="G52" s="9">
        <v>60</v>
      </c>
      <c r="H52" s="10">
        <f t="shared" si="2"/>
        <v>166.88</v>
      </c>
      <c r="I52" s="19"/>
      <c r="J52" s="10">
        <f t="shared" si="3"/>
        <v>166.88</v>
      </c>
      <c r="K52" s="5"/>
      <c r="L52" s="17"/>
      <c r="M52" s="18"/>
    </row>
    <row r="53" spans="1:13" ht="15">
      <c r="A53" s="7">
        <v>51</v>
      </c>
      <c r="B53" s="8" t="s">
        <v>29</v>
      </c>
      <c r="C53" s="8" t="s">
        <v>31</v>
      </c>
      <c r="D53" s="9">
        <v>72.8</v>
      </c>
      <c r="E53" s="9">
        <v>128</v>
      </c>
      <c r="F53" s="9">
        <v>26.75</v>
      </c>
      <c r="G53" s="9">
        <v>60</v>
      </c>
      <c r="H53" s="10">
        <f t="shared" si="2"/>
        <v>287.55</v>
      </c>
      <c r="I53" s="19"/>
      <c r="J53" s="10">
        <f t="shared" si="3"/>
        <v>287.55</v>
      </c>
      <c r="K53" s="5"/>
      <c r="L53" s="17"/>
      <c r="M53" s="18"/>
    </row>
    <row r="54" spans="1:13" ht="15">
      <c r="A54" s="11">
        <v>52</v>
      </c>
      <c r="B54" s="12" t="s">
        <v>162</v>
      </c>
      <c r="C54" s="12" t="s">
        <v>61</v>
      </c>
      <c r="D54" s="13">
        <v>67.2</v>
      </c>
      <c r="E54" s="13">
        <v>24</v>
      </c>
      <c r="F54" s="13"/>
      <c r="G54" s="9">
        <v>50</v>
      </c>
      <c r="H54" s="10">
        <f t="shared" si="2"/>
        <v>141.2</v>
      </c>
      <c r="I54" s="19"/>
      <c r="J54" s="10">
        <f t="shared" si="3"/>
        <v>141.2</v>
      </c>
      <c r="K54" s="5"/>
      <c r="L54" s="17"/>
      <c r="M54" s="18"/>
    </row>
    <row r="55" spans="1:13" ht="15">
      <c r="A55" s="11">
        <v>53</v>
      </c>
      <c r="B55" s="12" t="s">
        <v>161</v>
      </c>
      <c r="C55" s="12" t="s">
        <v>61</v>
      </c>
      <c r="D55" s="13">
        <v>62.4</v>
      </c>
      <c r="E55" s="13">
        <v>16</v>
      </c>
      <c r="F55" s="13"/>
      <c r="G55" s="9">
        <v>60</v>
      </c>
      <c r="H55" s="10">
        <f t="shared" si="2"/>
        <v>138.4</v>
      </c>
      <c r="I55" s="19"/>
      <c r="J55" s="10">
        <f t="shared" si="3"/>
        <v>138.4</v>
      </c>
      <c r="K55" s="5"/>
      <c r="L55" s="17"/>
      <c r="M55" s="18"/>
    </row>
    <row r="56" spans="1:13" ht="15">
      <c r="A56" s="11">
        <v>54</v>
      </c>
      <c r="B56" s="12" t="s">
        <v>167</v>
      </c>
      <c r="C56" s="12" t="s">
        <v>61</v>
      </c>
      <c r="D56" s="13">
        <v>86.4</v>
      </c>
      <c r="E56" s="13"/>
      <c r="F56" s="13"/>
      <c r="G56" s="9">
        <v>60</v>
      </c>
      <c r="H56" s="10">
        <f t="shared" si="2"/>
        <v>146.4</v>
      </c>
      <c r="I56" s="19">
        <v>48</v>
      </c>
      <c r="J56" s="10">
        <f t="shared" si="3"/>
        <v>194.4</v>
      </c>
      <c r="K56" s="5"/>
      <c r="L56" s="17"/>
      <c r="M56" s="18"/>
    </row>
    <row r="57" spans="1:13" ht="15">
      <c r="A57" s="11">
        <v>55</v>
      </c>
      <c r="B57" s="12" t="s">
        <v>58</v>
      </c>
      <c r="C57" s="12" t="s">
        <v>61</v>
      </c>
      <c r="D57" s="13">
        <v>70.6</v>
      </c>
      <c r="E57" s="13">
        <v>34</v>
      </c>
      <c r="F57" s="13"/>
      <c r="G57" s="9">
        <v>30</v>
      </c>
      <c r="H57" s="10">
        <f t="shared" si="2"/>
        <v>134.6</v>
      </c>
      <c r="I57" s="19">
        <v>48</v>
      </c>
      <c r="J57" s="10">
        <f t="shared" si="3"/>
        <v>182.6</v>
      </c>
      <c r="K57" s="5"/>
      <c r="L57" s="17"/>
      <c r="M57" s="18"/>
    </row>
    <row r="58" spans="1:13" ht="15">
      <c r="A58" s="11">
        <v>56</v>
      </c>
      <c r="B58" s="12" t="s">
        <v>62</v>
      </c>
      <c r="C58" s="12" t="s">
        <v>61</v>
      </c>
      <c r="D58" s="13">
        <v>42</v>
      </c>
      <c r="E58" s="13">
        <v>14</v>
      </c>
      <c r="F58" s="13"/>
      <c r="G58" s="9">
        <v>60</v>
      </c>
      <c r="H58" s="10">
        <f t="shared" si="2"/>
        <v>116</v>
      </c>
      <c r="I58" s="19"/>
      <c r="J58" s="10">
        <f t="shared" si="3"/>
        <v>116</v>
      </c>
      <c r="K58" s="5"/>
      <c r="L58" s="17"/>
      <c r="M58" s="18"/>
    </row>
    <row r="59" spans="1:13" ht="15">
      <c r="A59" s="11">
        <v>57</v>
      </c>
      <c r="B59" s="12" t="s">
        <v>140</v>
      </c>
      <c r="C59" s="12" t="s">
        <v>61</v>
      </c>
      <c r="D59" s="13">
        <v>61.6</v>
      </c>
      <c r="E59" s="13">
        <v>12</v>
      </c>
      <c r="F59" s="13">
        <v>15</v>
      </c>
      <c r="G59" s="9">
        <v>50</v>
      </c>
      <c r="H59" s="10">
        <f t="shared" si="2"/>
        <v>138.6</v>
      </c>
      <c r="I59" s="19"/>
      <c r="J59" s="10">
        <f t="shared" si="3"/>
        <v>138.6</v>
      </c>
      <c r="K59" s="5"/>
      <c r="L59" s="17"/>
      <c r="M59" s="18"/>
    </row>
    <row r="60" spans="1:13" ht="15">
      <c r="A60" s="11">
        <v>58</v>
      </c>
      <c r="B60" s="12" t="s">
        <v>298</v>
      </c>
      <c r="C60" s="12" t="s">
        <v>61</v>
      </c>
      <c r="D60" s="13"/>
      <c r="E60" s="13"/>
      <c r="F60" s="13"/>
      <c r="G60" s="13"/>
      <c r="H60" s="10">
        <f t="shared" si="2"/>
        <v>0</v>
      </c>
      <c r="I60" s="19">
        <v>48</v>
      </c>
      <c r="J60" s="10">
        <f t="shared" si="3"/>
        <v>48</v>
      </c>
      <c r="K60" s="5"/>
      <c r="L60" s="17"/>
      <c r="M60" s="18"/>
    </row>
    <row r="61" spans="1:13" ht="15">
      <c r="A61" s="11">
        <v>59</v>
      </c>
      <c r="B61" s="12" t="s">
        <v>65</v>
      </c>
      <c r="C61" s="12" t="s">
        <v>61</v>
      </c>
      <c r="D61" s="13">
        <v>83.2</v>
      </c>
      <c r="E61" s="13">
        <v>16</v>
      </c>
      <c r="F61" s="13">
        <v>15</v>
      </c>
      <c r="G61" s="9">
        <v>60</v>
      </c>
      <c r="H61" s="10">
        <f t="shared" si="2"/>
        <v>174.2</v>
      </c>
      <c r="I61" s="19">
        <v>3</v>
      </c>
      <c r="J61" s="10">
        <f t="shared" si="3"/>
        <v>177.2</v>
      </c>
      <c r="K61" s="5"/>
      <c r="L61" s="17"/>
      <c r="M61" s="18" t="s">
        <v>294</v>
      </c>
    </row>
    <row r="62" spans="1:13" ht="15">
      <c r="A62" s="11">
        <v>60</v>
      </c>
      <c r="B62" s="12" t="s">
        <v>138</v>
      </c>
      <c r="C62" s="12" t="s">
        <v>61</v>
      </c>
      <c r="D62" s="13">
        <v>41.6</v>
      </c>
      <c r="E62" s="13"/>
      <c r="F62" s="13"/>
      <c r="G62" s="9">
        <v>50</v>
      </c>
      <c r="H62" s="10">
        <f t="shared" si="2"/>
        <v>91.6</v>
      </c>
      <c r="I62" s="19"/>
      <c r="J62" s="10">
        <f t="shared" si="3"/>
        <v>91.6</v>
      </c>
      <c r="K62" s="5"/>
      <c r="L62" s="17"/>
      <c r="M62" s="18"/>
    </row>
    <row r="63" spans="1:13" ht="15">
      <c r="A63" s="11">
        <v>61</v>
      </c>
      <c r="B63" s="12" t="s">
        <v>299</v>
      </c>
      <c r="C63" s="12" t="s">
        <v>61</v>
      </c>
      <c r="D63" s="13"/>
      <c r="E63" s="13">
        <v>15</v>
      </c>
      <c r="F63" s="13"/>
      <c r="G63" s="9">
        <v>40</v>
      </c>
      <c r="H63" s="10">
        <f t="shared" si="2"/>
        <v>55</v>
      </c>
      <c r="I63" s="19">
        <v>48</v>
      </c>
      <c r="J63" s="10">
        <f t="shared" si="3"/>
        <v>103</v>
      </c>
      <c r="K63" s="5"/>
      <c r="L63" s="17"/>
      <c r="M63" s="18"/>
    </row>
    <row r="64" spans="1:13" ht="15">
      <c r="A64" s="11">
        <v>62</v>
      </c>
      <c r="B64" s="12" t="s">
        <v>125</v>
      </c>
      <c r="C64" s="12" t="s">
        <v>61</v>
      </c>
      <c r="D64" s="13">
        <v>55.2</v>
      </c>
      <c r="E64" s="13">
        <v>24</v>
      </c>
      <c r="F64" s="13">
        <v>15</v>
      </c>
      <c r="G64" s="9">
        <v>50</v>
      </c>
      <c r="H64" s="10">
        <f t="shared" si="2"/>
        <v>144.2</v>
      </c>
      <c r="I64" s="19"/>
      <c r="J64" s="10">
        <f t="shared" si="3"/>
        <v>144.2</v>
      </c>
      <c r="K64" s="5"/>
      <c r="L64" s="17"/>
      <c r="M64" s="18"/>
    </row>
    <row r="65" spans="1:13" ht="15">
      <c r="A65" s="7">
        <v>63</v>
      </c>
      <c r="B65" s="20" t="s">
        <v>118</v>
      </c>
      <c r="C65" s="8" t="s">
        <v>116</v>
      </c>
      <c r="D65" s="9">
        <v>43.2</v>
      </c>
      <c r="E65" s="9">
        <v>40</v>
      </c>
      <c r="F65" s="9">
        <v>26.75</v>
      </c>
      <c r="G65" s="9">
        <v>30</v>
      </c>
      <c r="H65" s="10">
        <f t="shared" si="2"/>
        <v>139.95</v>
      </c>
      <c r="I65" s="19">
        <v>102.6</v>
      </c>
      <c r="J65" s="10">
        <f t="shared" si="3"/>
        <v>242.54999999999998</v>
      </c>
      <c r="K65" s="5"/>
      <c r="L65" s="17"/>
      <c r="M65" s="18" t="s">
        <v>300</v>
      </c>
    </row>
    <row r="66" spans="3:11" ht="15">
      <c r="C66" s="21" t="s">
        <v>301</v>
      </c>
      <c r="D66" s="22">
        <f>SUM(D3:D65)</f>
        <v>4552.080000000001</v>
      </c>
      <c r="E66" s="22">
        <f>SUM(E3:E65)</f>
        <v>1470</v>
      </c>
      <c r="F66" s="22">
        <f>SUM(F3:F65)</f>
        <v>898</v>
      </c>
      <c r="G66" s="22"/>
      <c r="H66" s="23"/>
      <c r="I66" s="28"/>
      <c r="J66" s="28"/>
      <c r="K66" s="24"/>
    </row>
    <row r="67" spans="3:11" ht="15">
      <c r="C67" s="21"/>
      <c r="D67" s="22"/>
      <c r="E67" s="22"/>
      <c r="F67" s="22"/>
      <c r="G67" s="22"/>
      <c r="H67" s="24"/>
      <c r="I67" s="28"/>
      <c r="J67" s="28"/>
      <c r="K67" s="24"/>
    </row>
    <row r="68" spans="3:11" ht="15">
      <c r="C68" s="24"/>
      <c r="D68" s="24"/>
      <c r="E68" s="24"/>
      <c r="F68" s="25" t="s">
        <v>302</v>
      </c>
      <c r="G68" s="25"/>
      <c r="H68" s="23"/>
      <c r="I68" s="26"/>
      <c r="J68" s="26"/>
      <c r="K68" s="24"/>
    </row>
    <row r="69" spans="3:11" ht="15">
      <c r="C69" s="24"/>
      <c r="D69" s="24"/>
      <c r="E69" s="24"/>
      <c r="F69" s="25"/>
      <c r="G69" s="25"/>
      <c r="H69" s="26"/>
      <c r="I69" s="26"/>
      <c r="J69" s="26"/>
      <c r="K69" s="24"/>
    </row>
    <row r="71" spans="3:5" ht="15">
      <c r="C71" s="27" t="s">
        <v>303</v>
      </c>
      <c r="E71" s="27" t="s">
        <v>304</v>
      </c>
    </row>
    <row r="72" spans="8:9" ht="15">
      <c r="H72" s="27" t="s">
        <v>305</v>
      </c>
      <c r="I72" s="29"/>
    </row>
  </sheetData>
  <sheetProtection/>
  <mergeCells count="1">
    <mergeCell ref="A1:K1"/>
  </mergeCells>
  <printOptions horizontalCentered="1"/>
  <pageMargins left="0.08" right="0.08" top="0.22" bottom="0.16" header="0.43" footer="0.16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shzu_jwc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周星星1414035602</cp:lastModifiedBy>
  <cp:lastPrinted>2017-09-21T03:27:47Z</cp:lastPrinted>
  <dcterms:created xsi:type="dcterms:W3CDTF">2012-01-09T08:23:28Z</dcterms:created>
  <dcterms:modified xsi:type="dcterms:W3CDTF">2018-03-17T10:14:27Z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